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3395" windowHeight="5190"/>
  </bookViews>
  <sheets>
    <sheet name="ДВ,ДЦ,Р" sheetId="1" r:id="rId1"/>
    <sheet name="Сводный протокол" sheetId="2" r:id="rId2"/>
  </sheets>
  <calcPr calcId="125725"/>
</workbook>
</file>

<file path=xl/calcChain.xml><?xml version="1.0" encoding="utf-8"?>
<calcChain xmlns="http://schemas.openxmlformats.org/spreadsheetml/2006/main">
  <c r="P15" i="2"/>
  <c r="P13"/>
  <c r="P14"/>
  <c r="P12"/>
  <c r="P11"/>
  <c r="N58" i="1"/>
  <c r="N65"/>
  <c r="L48"/>
  <c r="M48" s="1"/>
  <c r="N48" s="1"/>
  <c r="N72"/>
  <c r="L28"/>
  <c r="M28" s="1"/>
  <c r="N28" s="1"/>
  <c r="N64"/>
  <c r="N63"/>
  <c r="N71"/>
  <c r="N62"/>
  <c r="L27"/>
  <c r="M27" s="1"/>
  <c r="N27" s="1"/>
  <c r="N70"/>
  <c r="N69"/>
  <c r="N61" l="1"/>
  <c r="N60"/>
  <c r="N59"/>
  <c r="N84" l="1"/>
  <c r="L55"/>
  <c r="M55" s="1"/>
  <c r="N55" s="1"/>
  <c r="L52"/>
  <c r="M52" s="1"/>
  <c r="N52" s="1"/>
  <c r="L50"/>
  <c r="M50" s="1"/>
  <c r="N50" s="1"/>
  <c r="L51"/>
  <c r="M51" s="1"/>
  <c r="N51" s="1"/>
  <c r="L53"/>
  <c r="M53" s="1"/>
  <c r="N53" s="1"/>
  <c r="L44"/>
  <c r="M44" s="1"/>
  <c r="N44" s="1"/>
  <c r="L47"/>
  <c r="M47" s="1"/>
  <c r="N47" s="1"/>
  <c r="L42"/>
  <c r="M42" s="1"/>
  <c r="N42" s="1"/>
  <c r="L43"/>
  <c r="M43" s="1"/>
  <c r="N43" s="1"/>
  <c r="L41"/>
  <c r="M41" s="1"/>
  <c r="N41" s="1"/>
  <c r="L46"/>
  <c r="M46" s="1"/>
  <c r="N46" s="1"/>
  <c r="L45"/>
  <c r="M45" s="1"/>
  <c r="N45" s="1"/>
  <c r="L40"/>
  <c r="M40" s="1"/>
  <c r="N40" s="1"/>
  <c r="L38"/>
  <c r="M38" s="1"/>
  <c r="N38" s="1"/>
  <c r="L37"/>
  <c r="M37" s="1"/>
  <c r="N37" s="1"/>
  <c r="L36"/>
  <c r="M36" s="1"/>
  <c r="N36" s="1"/>
  <c r="L31"/>
  <c r="M31" s="1"/>
  <c r="N31" s="1"/>
  <c r="L33"/>
  <c r="M33" s="1"/>
  <c r="N33" s="1"/>
  <c r="L32"/>
  <c r="M32" s="1"/>
  <c r="N32" s="1"/>
  <c r="L30"/>
  <c r="M30" s="1"/>
  <c r="N30" s="1"/>
  <c r="L26"/>
  <c r="M26" s="1"/>
  <c r="N26" s="1"/>
  <c r="L25"/>
  <c r="M25" s="1"/>
  <c r="N25" s="1"/>
  <c r="L24"/>
  <c r="M24" s="1"/>
  <c r="N24" s="1"/>
  <c r="L23"/>
  <c r="M23" s="1"/>
  <c r="N23" s="1"/>
  <c r="L20"/>
  <c r="M20" s="1"/>
  <c r="N20" s="1"/>
  <c r="L17"/>
  <c r="M17" s="1"/>
  <c r="N17" s="1"/>
  <c r="L18"/>
  <c r="M18" s="1"/>
  <c r="N18" s="1"/>
  <c r="L19"/>
  <c r="M19" s="1"/>
  <c r="N19" s="1"/>
  <c r="L21"/>
  <c r="M21" s="1"/>
  <c r="N21" s="1"/>
  <c r="L16"/>
  <c r="M16" s="1"/>
  <c r="N16" s="1"/>
  <c r="L15"/>
  <c r="M15" s="1"/>
  <c r="N15" s="1"/>
  <c r="L14"/>
  <c r="M14" s="1"/>
  <c r="N14" s="1"/>
  <c r="N87"/>
  <c r="N86"/>
  <c r="N82"/>
  <c r="N85"/>
  <c r="N89"/>
  <c r="N91"/>
  <c r="N90"/>
  <c r="N83"/>
  <c r="N67"/>
  <c r="N78"/>
  <c r="N68"/>
  <c r="N75"/>
</calcChain>
</file>

<file path=xl/sharedStrings.xml><?xml version="1.0" encoding="utf-8"?>
<sst xmlns="http://schemas.openxmlformats.org/spreadsheetml/2006/main" count="359" uniqueCount="140">
  <si>
    <t>ГЛАВНОЕ УПРАВЛЕНИЕ СПОРТА СМОЛЕНСКОЙ ОБЛАСТИ</t>
  </si>
  <si>
    <t>РЕГИОНАЛЬНОЕ ОТДЕЛЕНИЕ ОБЩЕРОССИЙСКОЙ ОБЩЕСТВЕННОЙ ОРГАНИЗАЦИИ</t>
  </si>
  <si>
    <t>"ВСЕРОССИЙСКАЯ ФЕДЕРАЦИЯ ГИРЕВОГО СПОРТА" В СМОЛЕНСКОЙ ОБЛАСТИ</t>
  </si>
  <si>
    <t xml:space="preserve">     ПРОТОКОЛ</t>
  </si>
  <si>
    <t>вес гирь 16, 24, 32 кг</t>
  </si>
  <si>
    <t>г. Смоленск</t>
  </si>
  <si>
    <t>регламент времени 10 минут</t>
  </si>
  <si>
    <t>Весовая категория до 63 кг.</t>
  </si>
  <si>
    <t>Место</t>
  </si>
  <si>
    <t>ФИО</t>
  </si>
  <si>
    <t>Дата рождения</t>
  </si>
  <si>
    <t>Разряд</t>
  </si>
  <si>
    <t>Команда</t>
  </si>
  <si>
    <t>Соб. вес</t>
  </si>
  <si>
    <t>Толчок</t>
  </si>
  <si>
    <t>Рывок</t>
  </si>
  <si>
    <t>Сумма   дв-рья</t>
  </si>
  <si>
    <t>Ком. очки</t>
  </si>
  <si>
    <t>Вып. разряд</t>
  </si>
  <si>
    <t>ФИО тренера(тренеров)</t>
  </si>
  <si>
    <t>Сумма</t>
  </si>
  <si>
    <t>Очки</t>
  </si>
  <si>
    <t>Длинный цикл</t>
  </si>
  <si>
    <t>Весовая категория до 73 кг.</t>
  </si>
  <si>
    <t>Весовая категория до 85 кг.</t>
  </si>
  <si>
    <t>Весовая категория св. 85 кг.</t>
  </si>
  <si>
    <t>Весовая категория до 68 кг.</t>
  </si>
  <si>
    <t>Весовая категория до 78 кг.</t>
  </si>
  <si>
    <t>Весовая категория до 95 кг.</t>
  </si>
  <si>
    <t>Весовая категория св. 95 кг.</t>
  </si>
  <si>
    <t xml:space="preserve">     ДВОЕБОРЬЕ </t>
  </si>
  <si>
    <t xml:space="preserve">    СВОДНЫЙ ПРОТОКОЛ</t>
  </si>
  <si>
    <t>св.95</t>
  </si>
  <si>
    <t>св.85</t>
  </si>
  <si>
    <t>Двоеборье</t>
  </si>
  <si>
    <t>Вес гирь</t>
  </si>
  <si>
    <t>МСМК</t>
  </si>
  <si>
    <t>Шванев В.Б.</t>
  </si>
  <si>
    <t>б/р</t>
  </si>
  <si>
    <t>КМС</t>
  </si>
  <si>
    <t>Чалая Татьяна</t>
  </si>
  <si>
    <t>Сергеев С.В.</t>
  </si>
  <si>
    <t>Васькина Алина</t>
  </si>
  <si>
    <t>Ходунова Ирина</t>
  </si>
  <si>
    <t>Ус Полина</t>
  </si>
  <si>
    <t>Филиппова Юлия</t>
  </si>
  <si>
    <t>Иванова Алиса</t>
  </si>
  <si>
    <t>Рославль</t>
  </si>
  <si>
    <t>Сосин О.В.</t>
  </si>
  <si>
    <t>Якушева Алина</t>
  </si>
  <si>
    <t>Чернякова Алина</t>
  </si>
  <si>
    <t xml:space="preserve">                Главный судья:                      Шванев В.Б., МК                      Главный секретарь:                    Сергеев С.В., ВК</t>
  </si>
  <si>
    <t>ОТКРЫТЫЙ КУБОК СМОЛЕНСКОЙ ОБЛАСТИ ПО ГИРЕВОМУ СПОРТУ</t>
  </si>
  <si>
    <t>27 мая 2017 года</t>
  </si>
  <si>
    <t xml:space="preserve">            ОТКРЫТЫЙ КУБОК СМОЛЕНСКОЙ ОБЛАСТИ ПО ГИРЕВОМУ СПОРТУ</t>
  </si>
  <si>
    <t>Весовая категория св. 63 кг.</t>
  </si>
  <si>
    <t>Козлов Сергей</t>
  </si>
  <si>
    <t>ВА ВПВО</t>
  </si>
  <si>
    <t>Гула Д.Л.</t>
  </si>
  <si>
    <t>Евсеев Павел</t>
  </si>
  <si>
    <t>Демешко Алексей</t>
  </si>
  <si>
    <t>р. Беларусь</t>
  </si>
  <si>
    <t>Куриленок Д.Ю.</t>
  </si>
  <si>
    <t>Володин Вадим</t>
  </si>
  <si>
    <t>Красный</t>
  </si>
  <si>
    <t>Силкин В.Ю.</t>
  </si>
  <si>
    <t>Полесский Василий</t>
  </si>
  <si>
    <t>МС</t>
  </si>
  <si>
    <t>Руденок Сергей</t>
  </si>
  <si>
    <t>Савченко Игорь</t>
  </si>
  <si>
    <t>2юн.</t>
  </si>
  <si>
    <t>СДЮСШОР № 1</t>
  </si>
  <si>
    <t>3юн.</t>
  </si>
  <si>
    <t>Шабалин Роман</t>
  </si>
  <si>
    <t>Рыжиков Илья</t>
  </si>
  <si>
    <t>Прощенков Евгений</t>
  </si>
  <si>
    <t>Дрейке Иван</t>
  </si>
  <si>
    <t>Козырев Захар</t>
  </si>
  <si>
    <t>Аверкиев Роман</t>
  </si>
  <si>
    <t>Старцева Анастасия</t>
  </si>
  <si>
    <t>Извеков Николай</t>
  </si>
  <si>
    <t>1юн.</t>
  </si>
  <si>
    <t>Аноприков Ростислав</t>
  </si>
  <si>
    <t>Ревизоров Илья</t>
  </si>
  <si>
    <t>Чалая Мария</t>
  </si>
  <si>
    <t>Шванев В.Б.,Силкин В.Ю.</t>
  </si>
  <si>
    <t>Калякин С.В.</t>
  </si>
  <si>
    <t>Шкода Никита</t>
  </si>
  <si>
    <t>Емельянов Михаил</t>
  </si>
  <si>
    <t>Прокопенков Илья</t>
  </si>
  <si>
    <t>Филимонов Владислав</t>
  </si>
  <si>
    <t>Шураев Иван</t>
  </si>
  <si>
    <t>Ступаков Егор</t>
  </si>
  <si>
    <t>Чернилов Максим</t>
  </si>
  <si>
    <t>Тимачев Владислав</t>
  </si>
  <si>
    <t>Мазалёв Кирилл</t>
  </si>
  <si>
    <t>Уразгалиев Альмир</t>
  </si>
  <si>
    <t>Солдатов Евгений</t>
  </si>
  <si>
    <t>Костерин Александр</t>
  </si>
  <si>
    <t>Мощенко  Андрей</t>
  </si>
  <si>
    <t>Киселев Евгений</t>
  </si>
  <si>
    <t>Якушев Дмитрий</t>
  </si>
  <si>
    <t>Макаров Дмитрий</t>
  </si>
  <si>
    <t>Евтихов Вадим</t>
  </si>
  <si>
    <t>Максименков Артем</t>
  </si>
  <si>
    <t>Граков Дмитрий</t>
  </si>
  <si>
    <t>Удрас Владимир</t>
  </si>
  <si>
    <t>Гагулин Михаил</t>
  </si>
  <si>
    <t>Амбросенков Виктор</t>
  </si>
  <si>
    <t>Сергеев Сергей</t>
  </si>
  <si>
    <t>Ермоченков Михаил</t>
  </si>
  <si>
    <t>Драников Илья</t>
  </si>
  <si>
    <t>Максимов Егор</t>
  </si>
  <si>
    <t>Дрейке Михаил</t>
  </si>
  <si>
    <t>Каплин Никита</t>
  </si>
  <si>
    <t>Хмелёв Виталий</t>
  </si>
  <si>
    <t>Корнеенков Даниил</t>
  </si>
  <si>
    <t>Политенков Владислав</t>
  </si>
  <si>
    <t>Калачинский Сергей</t>
  </si>
  <si>
    <t>Пынько Максим</t>
  </si>
  <si>
    <t>Иномжанов Шохрухбен</t>
  </si>
  <si>
    <t>Скосарев Евгений</t>
  </si>
  <si>
    <t>3+</t>
  </si>
  <si>
    <t>2+</t>
  </si>
  <si>
    <t>-</t>
  </si>
  <si>
    <t>1юн.+</t>
  </si>
  <si>
    <t>1+</t>
  </si>
  <si>
    <t>КМС+</t>
  </si>
  <si>
    <t>св.63</t>
  </si>
  <si>
    <t>16+15</t>
  </si>
  <si>
    <t>20+18</t>
  </si>
  <si>
    <t>20+16</t>
  </si>
  <si>
    <t>18+14</t>
  </si>
  <si>
    <t>СДЮСШОР№1/ВА ВПВО</t>
  </si>
  <si>
    <t>Ст.судья:     Михалев А.М., 1 кат.</t>
  </si>
  <si>
    <t xml:space="preserve">             Ст.судья:     Иванов Е.А., 3 кат.                               Ст.судья:              Калякин С, 1 кат.       </t>
  </si>
  <si>
    <t xml:space="preserve">       Главный судья:         Шванев В.Б., МК</t>
  </si>
  <si>
    <t xml:space="preserve">                                                 Главный секретарь:   Сергеев С.В., ВК</t>
  </si>
  <si>
    <t>Ст.судья:   Корнеев М.В., 1 кат.</t>
  </si>
  <si>
    <t xml:space="preserve"> Ст.судья:     Гула Д.Л.,    1 кат.                     Судья:  Авдеев Р.С.., 3 кат.                Судья:   Романов О.В.  3 кат.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</si>
</sst>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</borders>
  <cellStyleXfs count="20">
    <xf numFmtId="0" fontId="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</cellStyleXfs>
  <cellXfs count="213">
    <xf numFmtId="0" fontId="0" fillId="0" borderId="0" xfId="0"/>
    <xf numFmtId="0" fontId="0" fillId="0" borderId="0" xfId="0"/>
    <xf numFmtId="0" fontId="4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5" fillId="0" borderId="0" xfId="1" applyFont="1" applyBorder="1"/>
    <xf numFmtId="0" fontId="4" fillId="0" borderId="0" xfId="1" applyFont="1" applyBorder="1" applyAlignment="1"/>
    <xf numFmtId="0" fontId="6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6" fillId="0" borderId="0" xfId="1" applyFont="1" applyBorder="1" applyAlignment="1"/>
    <xf numFmtId="0" fontId="8" fillId="0" borderId="0" xfId="1" applyFont="1" applyBorder="1" applyAlignment="1"/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1" xfId="0" applyFont="1" applyBorder="1"/>
    <xf numFmtId="0" fontId="10" fillId="0" borderId="22" xfId="0" applyFont="1" applyBorder="1"/>
    <xf numFmtId="0" fontId="10" fillId="0" borderId="20" xfId="0" applyFont="1" applyBorder="1" applyAlignment="1">
      <alignment horizontal="center" vertical="center"/>
    </xf>
    <xf numFmtId="0" fontId="4" fillId="0" borderId="0" xfId="1" applyFont="1" applyBorder="1" applyAlignment="1">
      <alignment horizontal="right"/>
    </xf>
    <xf numFmtId="0" fontId="4" fillId="0" borderId="9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11" fillId="0" borderId="0" xfId="0" applyFont="1"/>
    <xf numFmtId="0" fontId="5" fillId="0" borderId="4" xfId="1" applyFont="1" applyBorder="1" applyAlignment="1"/>
    <xf numFmtId="0" fontId="5" fillId="0" borderId="2" xfId="2" applyNumberFormat="1" applyFont="1" applyFill="1" applyBorder="1" applyAlignment="1">
      <alignment horizontal="center" vertical="center"/>
    </xf>
    <xf numFmtId="0" fontId="5" fillId="0" borderId="2" xfId="2" applyNumberFormat="1" applyFont="1" applyFill="1" applyBorder="1" applyAlignment="1">
      <alignment horizontal="center"/>
    </xf>
    <xf numFmtId="0" fontId="5" fillId="0" borderId="10" xfId="2" applyFont="1" applyBorder="1" applyAlignment="1">
      <alignment horizontal="left"/>
    </xf>
    <xf numFmtId="0" fontId="10" fillId="0" borderId="10" xfId="1" applyFont="1" applyBorder="1" applyAlignment="1"/>
    <xf numFmtId="0" fontId="5" fillId="0" borderId="10" xfId="2" applyFont="1" applyBorder="1" applyAlignment="1"/>
    <xf numFmtId="0" fontId="10" fillId="0" borderId="13" xfId="1" applyFont="1" applyBorder="1" applyAlignment="1">
      <alignment horizontal="center"/>
    </xf>
    <xf numFmtId="0" fontId="5" fillId="0" borderId="13" xfId="2" applyNumberFormat="1" applyFont="1" applyFill="1" applyBorder="1" applyAlignment="1">
      <alignment horizontal="center"/>
    </xf>
    <xf numFmtId="0" fontId="5" fillId="0" borderId="15" xfId="2" applyFont="1" applyBorder="1" applyAlignment="1">
      <alignment horizontal="left"/>
    </xf>
    <xf numFmtId="0" fontId="5" fillId="0" borderId="4" xfId="2" applyFont="1" applyBorder="1" applyAlignment="1"/>
    <xf numFmtId="0" fontId="5" fillId="0" borderId="2" xfId="2" applyNumberFormat="1" applyFont="1" applyBorder="1" applyAlignment="1">
      <alignment horizontal="center"/>
    </xf>
    <xf numFmtId="164" fontId="5" fillId="0" borderId="2" xfId="2" applyNumberFormat="1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8" xfId="2" applyFont="1" applyBorder="1" applyAlignment="1">
      <alignment horizontal="left"/>
    </xf>
    <xf numFmtId="0" fontId="5" fillId="0" borderId="10" xfId="1" applyFont="1" applyBorder="1" applyAlignment="1"/>
    <xf numFmtId="0" fontId="5" fillId="0" borderId="13" xfId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0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2" fontId="5" fillId="0" borderId="0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1" fontId="5" fillId="0" borderId="2" xfId="2" applyNumberFormat="1" applyFont="1" applyBorder="1" applyAlignment="1">
      <alignment horizontal="center" vertical="center"/>
    </xf>
    <xf numFmtId="0" fontId="10" fillId="0" borderId="2" xfId="1" applyFont="1" applyBorder="1" applyAlignment="1">
      <alignment horizontal="center"/>
    </xf>
    <xf numFmtId="0" fontId="5" fillId="0" borderId="13" xfId="2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5" fillId="0" borderId="15" xfId="1" applyFont="1" applyBorder="1" applyAlignment="1"/>
    <xf numFmtId="0" fontId="5" fillId="0" borderId="2" xfId="2" applyFont="1" applyFill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1" fontId="5" fillId="0" borderId="2" xfId="1" applyNumberFormat="1" applyFont="1" applyBorder="1" applyAlignment="1">
      <alignment horizontal="center" vertical="center"/>
    </xf>
    <xf numFmtId="0" fontId="5" fillId="0" borderId="8" xfId="1" applyFont="1" applyBorder="1" applyAlignment="1"/>
    <xf numFmtId="0" fontId="10" fillId="0" borderId="30" xfId="0" applyFont="1" applyBorder="1"/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8" xfId="1" applyFont="1" applyBorder="1" applyAlignment="1"/>
    <xf numFmtId="0" fontId="5" fillId="0" borderId="15" xfId="1" applyFont="1" applyFill="1" applyBorder="1" applyAlignment="1"/>
    <xf numFmtId="0" fontId="5" fillId="0" borderId="13" xfId="2" applyFont="1" applyBorder="1" applyAlignment="1">
      <alignment horizontal="center" vertical="center"/>
    </xf>
    <xf numFmtId="0" fontId="5" fillId="0" borderId="33" xfId="2" applyFont="1" applyFill="1" applyBorder="1" applyAlignment="1"/>
    <xf numFmtId="0" fontId="5" fillId="0" borderId="34" xfId="2" applyFont="1" applyFill="1" applyBorder="1" applyAlignment="1"/>
    <xf numFmtId="0" fontId="5" fillId="0" borderId="35" xfId="2" applyNumberFormat="1" applyFont="1" applyFill="1" applyBorder="1" applyAlignment="1">
      <alignment horizontal="center" vertical="center"/>
    </xf>
    <xf numFmtId="0" fontId="10" fillId="0" borderId="35" xfId="1" applyFont="1" applyBorder="1" applyAlignment="1">
      <alignment horizontal="center"/>
    </xf>
    <xf numFmtId="0" fontId="5" fillId="0" borderId="35" xfId="2" applyFont="1" applyFill="1" applyBorder="1" applyAlignment="1">
      <alignment horizontal="center" vertical="center"/>
    </xf>
    <xf numFmtId="164" fontId="5" fillId="0" borderId="35" xfId="2" applyNumberFormat="1" applyFont="1" applyFill="1" applyBorder="1" applyAlignment="1">
      <alignment horizontal="center" vertical="center"/>
    </xf>
    <xf numFmtId="1" fontId="5" fillId="0" borderId="35" xfId="2" applyNumberFormat="1" applyFont="1" applyFill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0" fontId="5" fillId="0" borderId="35" xfId="1" applyFont="1" applyBorder="1" applyAlignment="1">
      <alignment horizontal="center"/>
    </xf>
    <xf numFmtId="0" fontId="5" fillId="0" borderId="35" xfId="2" applyNumberFormat="1" applyFont="1" applyFill="1" applyBorder="1" applyAlignment="1">
      <alignment horizontal="center"/>
    </xf>
    <xf numFmtId="0" fontId="5" fillId="0" borderId="33" xfId="1" applyFont="1" applyBorder="1" applyAlignment="1"/>
    <xf numFmtId="0" fontId="5" fillId="0" borderId="34" xfId="1" applyFont="1" applyBorder="1" applyAlignment="1"/>
    <xf numFmtId="0" fontId="5" fillId="0" borderId="35" xfId="2" applyFont="1" applyFill="1" applyBorder="1" applyAlignment="1">
      <alignment horizontal="center"/>
    </xf>
    <xf numFmtId="0" fontId="13" fillId="0" borderId="35" xfId="2" applyFont="1" applyFill="1" applyBorder="1" applyAlignment="1">
      <alignment horizontal="center" vertical="center"/>
    </xf>
    <xf numFmtId="164" fontId="5" fillId="0" borderId="35" xfId="1" applyNumberFormat="1" applyFont="1" applyBorder="1" applyAlignment="1">
      <alignment horizontal="center"/>
    </xf>
    <xf numFmtId="1" fontId="5" fillId="0" borderId="35" xfId="1" applyNumberFormat="1" applyFont="1" applyBorder="1" applyAlignment="1">
      <alignment horizontal="center" vertical="center"/>
    </xf>
    <xf numFmtId="0" fontId="9" fillId="0" borderId="0" xfId="0" applyFont="1"/>
    <xf numFmtId="0" fontId="5" fillId="0" borderId="38" xfId="1" applyFont="1" applyBorder="1" applyAlignment="1">
      <alignment horizontal="center" vertical="center"/>
    </xf>
    <xf numFmtId="0" fontId="5" fillId="0" borderId="41" xfId="2" applyFont="1" applyBorder="1" applyAlignment="1"/>
    <xf numFmtId="0" fontId="5" fillId="0" borderId="42" xfId="1" applyFont="1" applyBorder="1" applyAlignment="1">
      <alignment horizontal="center"/>
    </xf>
    <xf numFmtId="0" fontId="10" fillId="0" borderId="33" xfId="1" applyFont="1" applyBorder="1" applyAlignment="1"/>
    <xf numFmtId="0" fontId="10" fillId="0" borderId="34" xfId="1" applyFont="1" applyBorder="1" applyAlignment="1"/>
    <xf numFmtId="0" fontId="10" fillId="0" borderId="35" xfId="1" applyFont="1" applyBorder="1" applyAlignment="1">
      <alignment horizontal="center" vertical="center"/>
    </xf>
    <xf numFmtId="164" fontId="10" fillId="0" borderId="35" xfId="1" applyNumberFormat="1" applyFont="1" applyBorder="1" applyAlignment="1">
      <alignment horizontal="center"/>
    </xf>
    <xf numFmtId="1" fontId="10" fillId="0" borderId="35" xfId="1" applyNumberFormat="1" applyFont="1" applyBorder="1" applyAlignment="1">
      <alignment horizontal="center" vertical="center"/>
    </xf>
    <xf numFmtId="0" fontId="5" fillId="0" borderId="43" xfId="2" applyFont="1" applyFill="1" applyBorder="1" applyAlignment="1"/>
    <xf numFmtId="0" fontId="5" fillId="0" borderId="44" xfId="2" applyFont="1" applyFill="1" applyBorder="1" applyAlignment="1"/>
    <xf numFmtId="0" fontId="5" fillId="0" borderId="45" xfId="2" applyNumberFormat="1" applyFont="1" applyFill="1" applyBorder="1" applyAlignment="1">
      <alignment horizontal="center" vertical="center"/>
    </xf>
    <xf numFmtId="0" fontId="10" fillId="0" borderId="45" xfId="1" applyFont="1" applyBorder="1" applyAlignment="1">
      <alignment horizontal="center"/>
    </xf>
    <xf numFmtId="0" fontId="5" fillId="0" borderId="45" xfId="2" applyFont="1" applyFill="1" applyBorder="1" applyAlignment="1">
      <alignment horizontal="center" vertical="center"/>
    </xf>
    <xf numFmtId="164" fontId="5" fillId="0" borderId="45" xfId="2" applyNumberFormat="1" applyFont="1" applyFill="1" applyBorder="1" applyAlignment="1">
      <alignment horizontal="center" vertical="center"/>
    </xf>
    <xf numFmtId="1" fontId="5" fillId="0" borderId="45" xfId="2" applyNumberFormat="1" applyFont="1" applyFill="1" applyBorder="1" applyAlignment="1">
      <alignment horizontal="center" vertical="center"/>
    </xf>
    <xf numFmtId="0" fontId="5" fillId="0" borderId="45" xfId="2" applyFont="1" applyBorder="1" applyAlignment="1">
      <alignment horizontal="center" vertical="center"/>
    </xf>
    <xf numFmtId="0" fontId="5" fillId="0" borderId="45" xfId="2" applyNumberFormat="1" applyFont="1" applyFill="1" applyBorder="1" applyAlignment="1">
      <alignment horizontal="center"/>
    </xf>
    <xf numFmtId="0" fontId="5" fillId="0" borderId="46" xfId="2" applyFont="1" applyBorder="1" applyAlignment="1"/>
    <xf numFmtId="0" fontId="5" fillId="0" borderId="45" xfId="1" applyFont="1" applyBorder="1" applyAlignment="1">
      <alignment horizontal="center"/>
    </xf>
    <xf numFmtId="0" fontId="5" fillId="0" borderId="41" xfId="1" applyFont="1" applyBorder="1" applyAlignment="1"/>
    <xf numFmtId="0" fontId="5" fillId="0" borderId="33" xfId="2" applyFont="1" applyBorder="1" applyAlignment="1">
      <alignment horizontal="left"/>
    </xf>
    <xf numFmtId="0" fontId="5" fillId="0" borderId="33" xfId="2" applyFont="1" applyBorder="1" applyAlignment="1"/>
    <xf numFmtId="0" fontId="5" fillId="0" borderId="34" xfId="2" applyFont="1" applyBorder="1" applyAlignment="1"/>
    <xf numFmtId="0" fontId="5" fillId="0" borderId="35" xfId="2" applyNumberFormat="1" applyFont="1" applyBorder="1" applyAlignment="1">
      <alignment horizontal="center"/>
    </xf>
    <xf numFmtId="164" fontId="5" fillId="0" borderId="35" xfId="2" applyNumberFormat="1" applyFont="1" applyBorder="1" applyAlignment="1">
      <alignment horizontal="center"/>
    </xf>
    <xf numFmtId="1" fontId="5" fillId="0" borderId="35" xfId="2" applyNumberFormat="1" applyFont="1" applyBorder="1" applyAlignment="1">
      <alignment horizontal="center" vertical="center"/>
    </xf>
    <xf numFmtId="0" fontId="5" fillId="0" borderId="35" xfId="2" applyFont="1" applyBorder="1" applyAlignment="1">
      <alignment horizontal="center"/>
    </xf>
    <xf numFmtId="0" fontId="5" fillId="0" borderId="41" xfId="2" applyFont="1" applyFill="1" applyBorder="1" applyAlignment="1"/>
    <xf numFmtId="0" fontId="5" fillId="0" borderId="43" xfId="2" applyFont="1" applyBorder="1" applyAlignment="1"/>
    <xf numFmtId="0" fontId="5" fillId="0" borderId="33" xfId="1" applyFont="1" applyFill="1" applyBorder="1" applyAlignment="1"/>
    <xf numFmtId="0" fontId="5" fillId="0" borderId="33" xfId="2" applyFont="1" applyFill="1" applyBorder="1" applyAlignment="1">
      <alignment horizontal="left"/>
    </xf>
    <xf numFmtId="0" fontId="5" fillId="0" borderId="42" xfId="2" applyFont="1" applyFill="1" applyBorder="1" applyAlignment="1">
      <alignment horizontal="center" vertical="center"/>
    </xf>
    <xf numFmtId="0" fontId="5" fillId="0" borderId="42" xfId="2" applyNumberFormat="1" applyFont="1" applyFill="1" applyBorder="1" applyAlignment="1">
      <alignment horizontal="center"/>
    </xf>
    <xf numFmtId="0" fontId="5" fillId="0" borderId="49" xfId="1" applyFont="1" applyBorder="1" applyAlignment="1">
      <alignment horizontal="center"/>
    </xf>
    <xf numFmtId="0" fontId="4" fillId="0" borderId="51" xfId="1" applyFont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5" fillId="0" borderId="15" xfId="2" applyFont="1" applyFill="1" applyBorder="1" applyAlignment="1"/>
    <xf numFmtId="0" fontId="5" fillId="0" borderId="4" xfId="2" applyFont="1" applyFill="1" applyBorder="1" applyAlignment="1"/>
    <xf numFmtId="164" fontId="5" fillId="0" borderId="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8" xfId="2" applyFont="1" applyBorder="1" applyAlignment="1"/>
    <xf numFmtId="0" fontId="5" fillId="0" borderId="41" xfId="1" applyFont="1" applyFill="1" applyBorder="1" applyAlignment="1"/>
    <xf numFmtId="0" fontId="4" fillId="0" borderId="55" xfId="1" applyFont="1" applyBorder="1" applyAlignment="1">
      <alignment horizontal="center"/>
    </xf>
    <xf numFmtId="0" fontId="4" fillId="0" borderId="56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15" xfId="2" applyFont="1" applyBorder="1" applyAlignment="1"/>
    <xf numFmtId="0" fontId="5" fillId="0" borderId="54" xfId="1" applyFont="1" applyBorder="1" applyAlignment="1"/>
    <xf numFmtId="0" fontId="7" fillId="0" borderId="8" xfId="1" applyFont="1" applyBorder="1" applyAlignment="1"/>
    <xf numFmtId="0" fontId="5" fillId="0" borderId="16" xfId="2" applyFont="1" applyFill="1" applyBorder="1" applyAlignment="1"/>
    <xf numFmtId="0" fontId="10" fillId="0" borderId="41" xfId="1" applyFont="1" applyBorder="1" applyAlignment="1"/>
    <xf numFmtId="0" fontId="5" fillId="0" borderId="12" xfId="2" applyFont="1" applyFill="1" applyBorder="1" applyAlignment="1"/>
    <xf numFmtId="0" fontId="10" fillId="0" borderId="47" xfId="1" applyFont="1" applyBorder="1" applyAlignment="1"/>
    <xf numFmtId="0" fontId="5" fillId="0" borderId="13" xfId="2" applyNumberFormat="1" applyFont="1" applyFill="1" applyBorder="1" applyAlignment="1">
      <alignment horizontal="center" vertical="center"/>
    </xf>
    <xf numFmtId="0" fontId="10" fillId="0" borderId="42" xfId="1" applyFont="1" applyBorder="1" applyAlignment="1">
      <alignment horizontal="center"/>
    </xf>
    <xf numFmtId="0" fontId="10" fillId="0" borderId="42" xfId="1" applyFont="1" applyBorder="1" applyAlignment="1">
      <alignment horizontal="center" vertical="center"/>
    </xf>
    <xf numFmtId="164" fontId="5" fillId="0" borderId="13" xfId="2" applyNumberFormat="1" applyFont="1" applyFill="1" applyBorder="1" applyAlignment="1">
      <alignment horizontal="center" vertical="center"/>
    </xf>
    <xf numFmtId="164" fontId="10" fillId="0" borderId="42" xfId="1" applyNumberFormat="1" applyFont="1" applyBorder="1" applyAlignment="1">
      <alignment horizontal="center"/>
    </xf>
    <xf numFmtId="1" fontId="5" fillId="0" borderId="13" xfId="2" applyNumberFormat="1" applyFont="1" applyFill="1" applyBorder="1" applyAlignment="1">
      <alignment horizontal="center" vertical="center"/>
    </xf>
    <xf numFmtId="1" fontId="10" fillId="0" borderId="42" xfId="1" applyNumberFormat="1" applyFont="1" applyBorder="1" applyAlignment="1">
      <alignment horizontal="center" vertical="center"/>
    </xf>
    <xf numFmtId="0" fontId="5" fillId="0" borderId="48" xfId="2" applyFont="1" applyBorder="1" applyAlignment="1"/>
    <xf numFmtId="0" fontId="10" fillId="0" borderId="15" xfId="1" applyFont="1" applyFill="1" applyBorder="1" applyAlignment="1">
      <alignment horizontal="left"/>
    </xf>
    <xf numFmtId="0" fontId="12" fillId="0" borderId="41" xfId="1" applyFont="1" applyBorder="1" applyAlignment="1"/>
    <xf numFmtId="0" fontId="5" fillId="0" borderId="2" xfId="1" applyNumberFormat="1" applyFont="1" applyBorder="1" applyAlignment="1">
      <alignment horizontal="center" vertical="center"/>
    </xf>
    <xf numFmtId="164" fontId="10" fillId="0" borderId="2" xfId="1" applyNumberFormat="1" applyFont="1" applyBorder="1" applyAlignment="1">
      <alignment horizontal="center"/>
    </xf>
    <xf numFmtId="1" fontId="10" fillId="0" borderId="2" xfId="1" applyNumberFormat="1" applyFont="1" applyBorder="1" applyAlignment="1">
      <alignment horizontal="center" vertical="center"/>
    </xf>
    <xf numFmtId="0" fontId="10" fillId="0" borderId="8" xfId="1" applyFont="1" applyBorder="1" applyAlignment="1">
      <alignment horizontal="left"/>
    </xf>
    <xf numFmtId="0" fontId="4" fillId="0" borderId="57" xfId="1" applyFont="1" applyBorder="1" applyAlignment="1">
      <alignment horizontal="center"/>
    </xf>
    <xf numFmtId="0" fontId="5" fillId="0" borderId="0" xfId="2" applyFont="1" applyFill="1" applyBorder="1" applyAlignment="1"/>
    <xf numFmtId="0" fontId="5" fillId="0" borderId="0" xfId="2" applyNumberFormat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0" fontId="5" fillId="0" borderId="0" xfId="2" applyFont="1" applyFill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center" vertical="center"/>
    </xf>
    <xf numFmtId="1" fontId="5" fillId="0" borderId="0" xfId="2" applyNumberFormat="1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NumberFormat="1" applyFont="1" applyFill="1" applyBorder="1" applyAlignment="1">
      <alignment horizontal="center"/>
    </xf>
    <xf numFmtId="0" fontId="5" fillId="0" borderId="58" xfId="2" applyFont="1" applyBorder="1" applyAlignment="1"/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5" fillId="0" borderId="23" xfId="2" applyFont="1" applyFill="1" applyBorder="1" applyAlignment="1">
      <alignment horizontal="left" vertical="center"/>
    </xf>
    <xf numFmtId="0" fontId="5" fillId="0" borderId="59" xfId="2" applyFont="1" applyBorder="1" applyAlignment="1"/>
    <xf numFmtId="0" fontId="5" fillId="0" borderId="63" xfId="2" applyFont="1" applyBorder="1" applyAlignment="1"/>
    <xf numFmtId="0" fontId="4" fillId="0" borderId="60" xfId="1" applyFont="1" applyBorder="1" applyAlignment="1">
      <alignment horizontal="center"/>
    </xf>
    <xf numFmtId="0" fontId="0" fillId="0" borderId="61" xfId="0" applyBorder="1" applyAlignment="1"/>
    <xf numFmtId="0" fontId="0" fillId="0" borderId="62" xfId="0" applyBorder="1" applyAlignment="1"/>
    <xf numFmtId="0" fontId="4" fillId="0" borderId="0" xfId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4" fillId="0" borderId="50" xfId="1" applyFont="1" applyBorder="1" applyAlignment="1">
      <alignment horizontal="center"/>
    </xf>
    <xf numFmtId="0" fontId="4" fillId="0" borderId="36" xfId="1" applyFont="1" applyBorder="1" applyAlignment="1">
      <alignment horizontal="center"/>
    </xf>
    <xf numFmtId="0" fontId="4" fillId="0" borderId="37" xfId="1" applyFont="1" applyBorder="1" applyAlignment="1">
      <alignment horizontal="center"/>
    </xf>
    <xf numFmtId="0" fontId="5" fillId="0" borderId="50" xfId="1" applyFont="1" applyBorder="1" applyAlignment="1">
      <alignment horizontal="center"/>
    </xf>
    <xf numFmtId="0" fontId="5" fillId="0" borderId="36" xfId="1" applyFont="1" applyBorder="1" applyAlignment="1">
      <alignment horizontal="center"/>
    </xf>
    <xf numFmtId="0" fontId="5" fillId="0" borderId="37" xfId="1" applyFont="1" applyBorder="1" applyAlignment="1">
      <alignment horizontal="center"/>
    </xf>
    <xf numFmtId="0" fontId="5" fillId="0" borderId="38" xfId="1" applyFont="1" applyBorder="1" applyAlignment="1">
      <alignment horizontal="center" vertical="center" wrapText="1"/>
    </xf>
    <xf numFmtId="0" fontId="5" fillId="0" borderId="39" xfId="1" applyFont="1" applyBorder="1" applyAlignment="1">
      <alignment horizontal="center" vertical="center" wrapText="1"/>
    </xf>
    <xf numFmtId="0" fontId="5" fillId="0" borderId="40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textRotation="90" wrapText="1"/>
    </xf>
    <xf numFmtId="0" fontId="4" fillId="0" borderId="40" xfId="1" applyFont="1" applyBorder="1" applyAlignment="1">
      <alignment horizontal="center" vertical="center" textRotation="90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/>
    <xf numFmtId="0" fontId="0" fillId="0" borderId="0" xfId="0" applyFont="1" applyAlignment="1"/>
    <xf numFmtId="0" fontId="9" fillId="0" borderId="0" xfId="0" applyFont="1" applyAlignment="1">
      <alignment horizontal="left"/>
    </xf>
    <xf numFmtId="0" fontId="5" fillId="0" borderId="39" xfId="1" applyFont="1" applyBorder="1" applyAlignment="1">
      <alignment vertical="center" wrapText="1"/>
    </xf>
    <xf numFmtId="0" fontId="5" fillId="0" borderId="40" xfId="1" applyFont="1" applyBorder="1" applyAlignment="1">
      <alignment vertical="center" wrapText="1"/>
    </xf>
    <xf numFmtId="0" fontId="5" fillId="0" borderId="38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 textRotation="90" wrapText="1"/>
    </xf>
    <xf numFmtId="0" fontId="5" fillId="0" borderId="40" xfId="1" applyFont="1" applyBorder="1" applyAlignment="1">
      <alignment horizontal="center" vertical="center" textRotation="90" wrapText="1"/>
    </xf>
    <xf numFmtId="0" fontId="0" fillId="0" borderId="0" xfId="0" applyAlignment="1"/>
    <xf numFmtId="0" fontId="10" fillId="0" borderId="53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4" fillId="0" borderId="14" xfId="1" applyFont="1" applyBorder="1" applyAlignment="1">
      <alignment horizontal="right"/>
    </xf>
    <xf numFmtId="0" fontId="4" fillId="0" borderId="21" xfId="2" applyFont="1" applyBorder="1" applyAlignment="1">
      <alignment horizontal="center" vertical="center" textRotation="90"/>
    </xf>
    <xf numFmtId="0" fontId="4" fillId="0" borderId="23" xfId="2" applyFont="1" applyBorder="1" applyAlignment="1">
      <alignment horizontal="center" vertical="center" textRotation="90"/>
    </xf>
    <xf numFmtId="0" fontId="4" fillId="0" borderId="24" xfId="2" applyFont="1" applyBorder="1" applyAlignment="1">
      <alignment horizontal="center" vertical="center"/>
    </xf>
    <xf numFmtId="0" fontId="4" fillId="0" borderId="25" xfId="2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</cellXfs>
  <cellStyles count="20">
    <cellStyle name="Обычный" xfId="0" builtinId="0"/>
    <cellStyle name="Обычный 10" xfId="2"/>
    <cellStyle name="Обычный 10 2" xfId="3"/>
    <cellStyle name="Обычный 11" xfId="4"/>
    <cellStyle name="Обычный 11 2" xfId="5"/>
    <cellStyle name="Обычный 12" xfId="1"/>
    <cellStyle name="Обычный 2" xfId="6"/>
    <cellStyle name="Обычный 3" xfId="7"/>
    <cellStyle name="Обычный 3 2" xfId="8"/>
    <cellStyle name="Обычный 4" xfId="9"/>
    <cellStyle name="Обычный 4 2" xfId="10"/>
    <cellStyle name="Обычный 5" xfId="11"/>
    <cellStyle name="Обычный 5 2" xfId="12"/>
    <cellStyle name="Обычный 6" xfId="13"/>
    <cellStyle name="Обычный 6 2" xfId="14"/>
    <cellStyle name="Обычный 7" xfId="15"/>
    <cellStyle name="Обычный 8" xfId="16"/>
    <cellStyle name="Обычный 8 2" xfId="17"/>
    <cellStyle name="Обычный 9" xfId="18"/>
    <cellStyle name="Обычный 9 2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topLeftCell="A4" zoomScale="110" zoomScaleNormal="110" workbookViewId="0">
      <selection activeCell="X89" sqref="X89"/>
    </sheetView>
  </sheetViews>
  <sheetFormatPr defaultRowHeight="15"/>
  <cols>
    <col min="1" max="1" width="3.28515625" customWidth="1"/>
    <col min="2" max="2" width="7.85546875" customWidth="1"/>
    <col min="3" max="3" width="7.5703125" customWidth="1"/>
    <col min="4" max="4" width="4" customWidth="1"/>
    <col min="5" max="5" width="8.5703125" customWidth="1"/>
    <col min="6" max="6" width="6.42578125" customWidth="1"/>
    <col min="7" max="7" width="24" customWidth="1"/>
    <col min="8" max="8" width="8.5703125" customWidth="1"/>
    <col min="9" max="9" width="5.42578125" style="1" customWidth="1"/>
    <col min="10" max="10" width="6.85546875" customWidth="1"/>
    <col min="11" max="12" width="6.5703125" customWidth="1"/>
    <col min="14" max="14" width="7.28515625" style="1" customWidth="1"/>
    <col min="15" max="15" width="5" customWidth="1"/>
    <col min="16" max="16" width="7.140625" customWidth="1"/>
    <col min="17" max="17" width="19.28515625" customWidth="1"/>
  </cols>
  <sheetData>
    <row r="1" spans="1:18" ht="15.7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8" ht="15.75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1:18" ht="15.75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</row>
    <row r="4" spans="1:18" ht="18.7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</row>
    <row r="5" spans="1:18" ht="18.75">
      <c r="A5" s="7"/>
      <c r="B5" s="7"/>
      <c r="C5" s="7"/>
      <c r="D5" s="177" t="s">
        <v>3</v>
      </c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7"/>
    </row>
    <row r="6" spans="1:18" ht="18.75">
      <c r="A6" s="7"/>
      <c r="B6" s="7"/>
      <c r="C6" s="7"/>
      <c r="D6" s="177" t="s">
        <v>52</v>
      </c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7"/>
    </row>
    <row r="7" spans="1:18" ht="15.75">
      <c r="A7" s="176" t="s">
        <v>53</v>
      </c>
      <c r="B7" s="176"/>
      <c r="C7" s="176"/>
      <c r="D7" s="176"/>
      <c r="E7" s="2"/>
      <c r="F7" s="6"/>
      <c r="G7" s="6"/>
      <c r="H7" s="6"/>
      <c r="I7" s="6"/>
      <c r="J7" s="6"/>
      <c r="K7" s="6"/>
      <c r="L7" s="6"/>
      <c r="M7" s="6"/>
      <c r="N7" s="47"/>
      <c r="O7" s="6"/>
      <c r="P7" s="175" t="s">
        <v>4</v>
      </c>
      <c r="Q7" s="175"/>
    </row>
    <row r="8" spans="1:18" ht="15.75">
      <c r="A8" s="176" t="s">
        <v>5</v>
      </c>
      <c r="B8" s="176"/>
      <c r="C8" s="176"/>
      <c r="D8" s="2"/>
      <c r="E8" s="2"/>
      <c r="F8" s="6"/>
      <c r="G8" s="6"/>
      <c r="H8" s="6"/>
      <c r="I8" s="6"/>
      <c r="J8" s="6"/>
      <c r="K8" s="6"/>
      <c r="L8" s="6"/>
      <c r="M8" s="6"/>
      <c r="N8" s="47"/>
      <c r="O8" s="175" t="s">
        <v>6</v>
      </c>
      <c r="P8" s="175"/>
      <c r="Q8" s="175"/>
    </row>
    <row r="9" spans="1:18" ht="15.75" thickBot="1">
      <c r="A9" s="2"/>
      <c r="B9" s="4"/>
      <c r="C9" s="1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5"/>
      <c r="P9" s="15"/>
      <c r="Q9" s="15"/>
      <c r="R9" s="20"/>
    </row>
    <row r="10" spans="1:18" ht="15" customHeight="1" thickBot="1">
      <c r="A10" s="188" t="s">
        <v>8</v>
      </c>
      <c r="B10" s="185" t="s">
        <v>9</v>
      </c>
      <c r="C10" s="185"/>
      <c r="D10" s="185"/>
      <c r="E10" s="186" t="s">
        <v>10</v>
      </c>
      <c r="F10" s="185" t="s">
        <v>11</v>
      </c>
      <c r="G10" s="185" t="s">
        <v>12</v>
      </c>
      <c r="H10" s="185" t="s">
        <v>13</v>
      </c>
      <c r="I10" s="186" t="s">
        <v>35</v>
      </c>
      <c r="J10" s="185" t="s">
        <v>14</v>
      </c>
      <c r="K10" s="196" t="s">
        <v>15</v>
      </c>
      <c r="L10" s="196"/>
      <c r="M10" s="185" t="s">
        <v>16</v>
      </c>
      <c r="N10" s="197" t="s">
        <v>21</v>
      </c>
      <c r="O10" s="194" t="s">
        <v>17</v>
      </c>
      <c r="P10" s="185" t="s">
        <v>18</v>
      </c>
      <c r="Q10" s="185" t="s">
        <v>19</v>
      </c>
      <c r="R10" s="20"/>
    </row>
    <row r="11" spans="1:18" ht="27.75" customHeight="1" thickBot="1">
      <c r="A11" s="189"/>
      <c r="B11" s="185"/>
      <c r="C11" s="185"/>
      <c r="D11" s="185"/>
      <c r="E11" s="187"/>
      <c r="F11" s="185"/>
      <c r="G11" s="185"/>
      <c r="H11" s="185"/>
      <c r="I11" s="187"/>
      <c r="J11" s="185"/>
      <c r="K11" s="86" t="s">
        <v>20</v>
      </c>
      <c r="L11" s="86" t="s">
        <v>21</v>
      </c>
      <c r="M11" s="185"/>
      <c r="N11" s="198"/>
      <c r="O11" s="195"/>
      <c r="P11" s="185"/>
      <c r="Q11" s="185"/>
      <c r="R11" s="20"/>
    </row>
    <row r="12" spans="1:18" s="1" customFormat="1" ht="15" customHeight="1" thickBot="1">
      <c r="A12" s="179" t="s">
        <v>30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1"/>
      <c r="R12" s="20"/>
    </row>
    <row r="13" spans="1:18" ht="15.75" thickBot="1">
      <c r="A13" s="182" t="s">
        <v>7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4"/>
      <c r="R13" s="20"/>
    </row>
    <row r="14" spans="1:18">
      <c r="A14" s="120">
        <v>1</v>
      </c>
      <c r="B14" s="29" t="s">
        <v>63</v>
      </c>
      <c r="C14" s="87"/>
      <c r="D14" s="30"/>
      <c r="E14" s="31">
        <v>1995</v>
      </c>
      <c r="F14" s="18">
        <v>1</v>
      </c>
      <c r="G14" s="43" t="s">
        <v>64</v>
      </c>
      <c r="H14" s="32">
        <v>60.2</v>
      </c>
      <c r="I14" s="54">
        <v>16</v>
      </c>
      <c r="J14" s="33">
        <v>108</v>
      </c>
      <c r="K14" s="33">
        <v>216</v>
      </c>
      <c r="L14" s="18">
        <f t="shared" ref="L14:L21" si="0">K14/2</f>
        <v>108</v>
      </c>
      <c r="M14" s="18">
        <f t="shared" ref="M14:M21" si="1">J14+L14</f>
        <v>216</v>
      </c>
      <c r="N14" s="88">
        <f>0.6*M14</f>
        <v>129.6</v>
      </c>
      <c r="O14" s="33">
        <v>20</v>
      </c>
      <c r="P14" s="23" t="s">
        <v>81</v>
      </c>
      <c r="Q14" s="34" t="s">
        <v>65</v>
      </c>
      <c r="R14" s="20"/>
    </row>
    <row r="15" spans="1:18">
      <c r="A15" s="16">
        <v>2</v>
      </c>
      <c r="B15" s="69" t="s">
        <v>106</v>
      </c>
      <c r="C15" s="69"/>
      <c r="D15" s="70"/>
      <c r="E15" s="71">
        <v>1997</v>
      </c>
      <c r="F15" s="72" t="s">
        <v>38</v>
      </c>
      <c r="G15" s="73" t="s">
        <v>57</v>
      </c>
      <c r="H15" s="74">
        <v>63</v>
      </c>
      <c r="I15" s="75">
        <v>24</v>
      </c>
      <c r="J15" s="76">
        <v>66</v>
      </c>
      <c r="K15" s="76">
        <v>91</v>
      </c>
      <c r="L15" s="18">
        <f t="shared" si="0"/>
        <v>45.5</v>
      </c>
      <c r="M15" s="18">
        <f t="shared" si="1"/>
        <v>111.5</v>
      </c>
      <c r="N15" s="77">
        <f>1*M15</f>
        <v>111.5</v>
      </c>
      <c r="O15" s="72">
        <v>18</v>
      </c>
      <c r="P15" s="78" t="s">
        <v>126</v>
      </c>
      <c r="Q15" s="26" t="s">
        <v>86</v>
      </c>
      <c r="R15" s="20"/>
    </row>
    <row r="16" spans="1:18" s="1" customFormat="1">
      <c r="A16" s="16">
        <v>3</v>
      </c>
      <c r="B16" s="89" t="s">
        <v>89</v>
      </c>
      <c r="C16" s="89"/>
      <c r="D16" s="90"/>
      <c r="E16" s="72">
        <v>1998</v>
      </c>
      <c r="F16" s="91" t="s">
        <v>38</v>
      </c>
      <c r="G16" s="73" t="s">
        <v>57</v>
      </c>
      <c r="H16" s="92">
        <v>62.1</v>
      </c>
      <c r="I16" s="93">
        <v>24</v>
      </c>
      <c r="J16" s="72">
        <v>67</v>
      </c>
      <c r="K16" s="72">
        <v>80</v>
      </c>
      <c r="L16" s="18">
        <f t="shared" si="0"/>
        <v>40</v>
      </c>
      <c r="M16" s="18">
        <f t="shared" si="1"/>
        <v>107</v>
      </c>
      <c r="N16" s="77">
        <f>1*M16</f>
        <v>107</v>
      </c>
      <c r="O16" s="76">
        <v>16</v>
      </c>
      <c r="P16" s="78" t="s">
        <v>126</v>
      </c>
      <c r="Q16" s="25" t="s">
        <v>86</v>
      </c>
      <c r="R16" s="20"/>
    </row>
    <row r="17" spans="1:18" s="1" customFormat="1">
      <c r="A17" s="16">
        <v>4</v>
      </c>
      <c r="B17" s="89" t="s">
        <v>88</v>
      </c>
      <c r="C17" s="89"/>
      <c r="D17" s="90"/>
      <c r="E17" s="72">
        <v>1996</v>
      </c>
      <c r="F17" s="91" t="s">
        <v>38</v>
      </c>
      <c r="G17" s="43" t="s">
        <v>133</v>
      </c>
      <c r="H17" s="92">
        <v>59</v>
      </c>
      <c r="I17" s="93">
        <v>32</v>
      </c>
      <c r="J17" s="72">
        <v>21</v>
      </c>
      <c r="K17" s="72">
        <v>59</v>
      </c>
      <c r="L17" s="18">
        <f t="shared" si="0"/>
        <v>29.5</v>
      </c>
      <c r="M17" s="18">
        <f t="shared" si="1"/>
        <v>50.5</v>
      </c>
      <c r="N17" s="77">
        <f>2*M17</f>
        <v>101</v>
      </c>
      <c r="O17" s="72">
        <v>15</v>
      </c>
      <c r="P17" s="78" t="s">
        <v>124</v>
      </c>
      <c r="Q17" s="25" t="s">
        <v>58</v>
      </c>
      <c r="R17" s="20"/>
    </row>
    <row r="18" spans="1:18">
      <c r="A18" s="16">
        <v>5</v>
      </c>
      <c r="B18" s="69" t="s">
        <v>69</v>
      </c>
      <c r="C18" s="69"/>
      <c r="D18" s="70"/>
      <c r="E18" s="71">
        <v>2001</v>
      </c>
      <c r="F18" s="72" t="s">
        <v>70</v>
      </c>
      <c r="G18" s="73" t="s">
        <v>47</v>
      </c>
      <c r="H18" s="74">
        <v>63</v>
      </c>
      <c r="I18" s="75">
        <v>16</v>
      </c>
      <c r="J18" s="76">
        <v>77</v>
      </c>
      <c r="K18" s="76">
        <v>142</v>
      </c>
      <c r="L18" s="18">
        <f t="shared" si="0"/>
        <v>71</v>
      </c>
      <c r="M18" s="18">
        <f t="shared" si="1"/>
        <v>148</v>
      </c>
      <c r="N18" s="104">
        <f>0.6*M18</f>
        <v>88.8</v>
      </c>
      <c r="O18" s="76">
        <v>14</v>
      </c>
      <c r="P18" s="78" t="s">
        <v>125</v>
      </c>
      <c r="Q18" s="26" t="s">
        <v>48</v>
      </c>
      <c r="R18" s="20"/>
    </row>
    <row r="19" spans="1:18" s="1" customFormat="1">
      <c r="A19" s="16">
        <v>6</v>
      </c>
      <c r="B19" s="69" t="s">
        <v>95</v>
      </c>
      <c r="C19" s="69"/>
      <c r="D19" s="70"/>
      <c r="E19" s="71">
        <v>1999</v>
      </c>
      <c r="F19" s="72" t="s">
        <v>39</v>
      </c>
      <c r="G19" s="73" t="s">
        <v>71</v>
      </c>
      <c r="H19" s="74">
        <v>51.3</v>
      </c>
      <c r="I19" s="75">
        <v>24</v>
      </c>
      <c r="J19" s="76">
        <v>40</v>
      </c>
      <c r="K19" s="76">
        <v>49</v>
      </c>
      <c r="L19" s="18">
        <f t="shared" si="0"/>
        <v>24.5</v>
      </c>
      <c r="M19" s="18">
        <f t="shared" si="1"/>
        <v>64.5</v>
      </c>
      <c r="N19" s="77">
        <f>1*M19</f>
        <v>64.5</v>
      </c>
      <c r="O19" s="72">
        <v>13</v>
      </c>
      <c r="P19" s="78">
        <v>3</v>
      </c>
      <c r="Q19" s="26" t="s">
        <v>37</v>
      </c>
      <c r="R19" s="20"/>
    </row>
    <row r="20" spans="1:18" s="1" customFormat="1">
      <c r="A20" s="16">
        <v>7</v>
      </c>
      <c r="B20" s="94" t="s">
        <v>83</v>
      </c>
      <c r="C20" s="94"/>
      <c r="D20" s="95"/>
      <c r="E20" s="96">
        <v>2000</v>
      </c>
      <c r="F20" s="97" t="s">
        <v>72</v>
      </c>
      <c r="G20" s="98" t="s">
        <v>47</v>
      </c>
      <c r="H20" s="99">
        <v>48.3</v>
      </c>
      <c r="I20" s="100">
        <v>16</v>
      </c>
      <c r="J20" s="101">
        <v>51</v>
      </c>
      <c r="K20" s="101">
        <v>98</v>
      </c>
      <c r="L20" s="18">
        <f t="shared" si="0"/>
        <v>49</v>
      </c>
      <c r="M20" s="18">
        <f t="shared" si="1"/>
        <v>100</v>
      </c>
      <c r="N20" s="104">
        <f>0.6*M20</f>
        <v>60</v>
      </c>
      <c r="O20" s="76">
        <v>12</v>
      </c>
      <c r="P20" s="102" t="s">
        <v>72</v>
      </c>
      <c r="Q20" s="103" t="s">
        <v>48</v>
      </c>
      <c r="R20" s="20"/>
    </row>
    <row r="21" spans="1:18" s="1" customFormat="1" ht="15.75" thickBot="1">
      <c r="A21" s="16">
        <v>8</v>
      </c>
      <c r="B21" s="94" t="s">
        <v>97</v>
      </c>
      <c r="C21" s="94"/>
      <c r="D21" s="95"/>
      <c r="E21" s="96">
        <v>1998</v>
      </c>
      <c r="F21" s="97" t="s">
        <v>70</v>
      </c>
      <c r="G21" s="98" t="s">
        <v>71</v>
      </c>
      <c r="H21" s="99">
        <v>45.9</v>
      </c>
      <c r="I21" s="100">
        <v>16</v>
      </c>
      <c r="J21" s="101">
        <v>20</v>
      </c>
      <c r="K21" s="101">
        <v>32</v>
      </c>
      <c r="L21" s="18">
        <f t="shared" si="0"/>
        <v>16</v>
      </c>
      <c r="M21" s="18">
        <f t="shared" si="1"/>
        <v>36</v>
      </c>
      <c r="N21" s="104">
        <f>0.6*M21</f>
        <v>21.599999999999998</v>
      </c>
      <c r="O21" s="72">
        <v>11</v>
      </c>
      <c r="P21" s="102" t="s">
        <v>124</v>
      </c>
      <c r="Q21" s="103" t="s">
        <v>58</v>
      </c>
      <c r="R21" s="20"/>
    </row>
    <row r="22" spans="1:18" s="1" customFormat="1" ht="15.75" thickBot="1">
      <c r="A22" s="182" t="s">
        <v>26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4"/>
      <c r="R22" s="20"/>
    </row>
    <row r="23" spans="1:18" s="1" customFormat="1">
      <c r="A23" s="120">
        <v>1</v>
      </c>
      <c r="B23" s="125" t="s">
        <v>102</v>
      </c>
      <c r="C23" s="113"/>
      <c r="D23" s="126"/>
      <c r="E23" s="22">
        <v>1995</v>
      </c>
      <c r="F23" s="45" t="s">
        <v>39</v>
      </c>
      <c r="G23" s="43" t="s">
        <v>133</v>
      </c>
      <c r="H23" s="127">
        <v>64</v>
      </c>
      <c r="I23" s="128">
        <v>24</v>
      </c>
      <c r="J23" s="129">
        <v>130</v>
      </c>
      <c r="K23" s="129">
        <v>186</v>
      </c>
      <c r="L23" s="18">
        <f t="shared" ref="L23:L28" si="2">K23/2</f>
        <v>93</v>
      </c>
      <c r="M23" s="18">
        <f t="shared" ref="M23:M28" si="3">J23+L23</f>
        <v>223</v>
      </c>
      <c r="N23" s="104">
        <f>1*M23</f>
        <v>223</v>
      </c>
      <c r="O23" s="129">
        <v>20</v>
      </c>
      <c r="P23" s="22">
        <v>1</v>
      </c>
      <c r="Q23" s="130" t="s">
        <v>58</v>
      </c>
      <c r="R23" s="20"/>
    </row>
    <row r="24" spans="1:18" s="1" customFormat="1">
      <c r="A24" s="16">
        <v>2</v>
      </c>
      <c r="B24" s="89" t="s">
        <v>75</v>
      </c>
      <c r="C24" s="89"/>
      <c r="D24" s="90"/>
      <c r="E24" s="72">
        <v>1997</v>
      </c>
      <c r="F24" s="91">
        <v>1</v>
      </c>
      <c r="G24" s="73" t="s">
        <v>71</v>
      </c>
      <c r="H24" s="92">
        <v>68</v>
      </c>
      <c r="I24" s="93">
        <v>32</v>
      </c>
      <c r="J24" s="72">
        <v>40</v>
      </c>
      <c r="K24" s="72">
        <v>79</v>
      </c>
      <c r="L24" s="18">
        <f t="shared" si="2"/>
        <v>39.5</v>
      </c>
      <c r="M24" s="18">
        <f t="shared" si="3"/>
        <v>79.5</v>
      </c>
      <c r="N24" s="77">
        <f>2*M24</f>
        <v>159</v>
      </c>
      <c r="O24" s="72">
        <v>18</v>
      </c>
      <c r="P24" s="71" t="s">
        <v>127</v>
      </c>
      <c r="Q24" s="25" t="s">
        <v>41</v>
      </c>
      <c r="R24" s="20"/>
    </row>
    <row r="25" spans="1:18" s="1" customFormat="1">
      <c r="A25" s="16">
        <v>3</v>
      </c>
      <c r="B25" s="106" t="s">
        <v>68</v>
      </c>
      <c r="C25" s="107"/>
      <c r="D25" s="108"/>
      <c r="E25" s="109">
        <v>1982</v>
      </c>
      <c r="F25" s="77" t="s">
        <v>38</v>
      </c>
      <c r="G25" s="73" t="s">
        <v>47</v>
      </c>
      <c r="H25" s="110">
        <v>65.900000000000006</v>
      </c>
      <c r="I25" s="111">
        <v>24</v>
      </c>
      <c r="J25" s="112">
        <v>65</v>
      </c>
      <c r="K25" s="112">
        <v>89</v>
      </c>
      <c r="L25" s="18">
        <f t="shared" si="2"/>
        <v>44.5</v>
      </c>
      <c r="M25" s="18">
        <f t="shared" si="3"/>
        <v>109.5</v>
      </c>
      <c r="N25" s="104">
        <f>1*M25</f>
        <v>109.5</v>
      </c>
      <c r="O25" s="112">
        <v>16</v>
      </c>
      <c r="P25" s="71" t="s">
        <v>123</v>
      </c>
      <c r="Q25" s="24" t="s">
        <v>48</v>
      </c>
      <c r="R25" s="20"/>
    </row>
    <row r="26" spans="1:18" s="1" customFormat="1">
      <c r="A26" s="16">
        <v>4</v>
      </c>
      <c r="B26" s="69" t="s">
        <v>80</v>
      </c>
      <c r="C26" s="69"/>
      <c r="D26" s="70"/>
      <c r="E26" s="71">
        <v>2003</v>
      </c>
      <c r="F26" s="72" t="s">
        <v>81</v>
      </c>
      <c r="G26" s="73" t="s">
        <v>47</v>
      </c>
      <c r="H26" s="74">
        <v>65.7</v>
      </c>
      <c r="I26" s="75">
        <v>16</v>
      </c>
      <c r="J26" s="76">
        <v>50</v>
      </c>
      <c r="K26" s="76">
        <v>120</v>
      </c>
      <c r="L26" s="18">
        <f t="shared" si="2"/>
        <v>60</v>
      </c>
      <c r="M26" s="18">
        <f t="shared" si="3"/>
        <v>110</v>
      </c>
      <c r="N26" s="77">
        <f>0.6*M26</f>
        <v>66</v>
      </c>
      <c r="O26" s="76">
        <v>15</v>
      </c>
      <c r="P26" s="71" t="s">
        <v>70</v>
      </c>
      <c r="Q26" s="26" t="s">
        <v>48</v>
      </c>
      <c r="R26" s="20"/>
    </row>
    <row r="27" spans="1:18" s="1" customFormat="1">
      <c r="A27" s="16">
        <v>5</v>
      </c>
      <c r="B27" s="69" t="s">
        <v>116</v>
      </c>
      <c r="C27" s="69"/>
      <c r="D27" s="70"/>
      <c r="E27" s="71">
        <v>2002</v>
      </c>
      <c r="F27" s="72" t="s">
        <v>38</v>
      </c>
      <c r="G27" s="73" t="s">
        <v>71</v>
      </c>
      <c r="H27" s="74">
        <v>66.3</v>
      </c>
      <c r="I27" s="75">
        <v>24</v>
      </c>
      <c r="J27" s="76">
        <v>32</v>
      </c>
      <c r="K27" s="76">
        <v>68</v>
      </c>
      <c r="L27" s="18">
        <f t="shared" si="2"/>
        <v>34</v>
      </c>
      <c r="M27" s="18">
        <f t="shared" si="3"/>
        <v>66</v>
      </c>
      <c r="N27" s="104">
        <f>1*M27</f>
        <v>66</v>
      </c>
      <c r="O27" s="76">
        <v>14</v>
      </c>
      <c r="P27" s="71" t="s">
        <v>122</v>
      </c>
      <c r="Q27" s="26" t="s">
        <v>58</v>
      </c>
      <c r="R27" s="20"/>
    </row>
    <row r="28" spans="1:18" s="1" customFormat="1" ht="15.75" thickBot="1">
      <c r="A28" s="16">
        <v>5</v>
      </c>
      <c r="B28" s="69" t="s">
        <v>117</v>
      </c>
      <c r="C28" s="69"/>
      <c r="D28" s="70"/>
      <c r="E28" s="71">
        <v>2001</v>
      </c>
      <c r="F28" s="72" t="s">
        <v>38</v>
      </c>
      <c r="G28" s="73" t="s">
        <v>71</v>
      </c>
      <c r="H28" s="74">
        <v>69.400000000000006</v>
      </c>
      <c r="I28" s="75">
        <v>24</v>
      </c>
      <c r="J28" s="76">
        <v>30</v>
      </c>
      <c r="K28" s="76">
        <v>71</v>
      </c>
      <c r="L28" s="18">
        <f t="shared" si="2"/>
        <v>35.5</v>
      </c>
      <c r="M28" s="18">
        <f t="shared" si="3"/>
        <v>65.5</v>
      </c>
      <c r="N28" s="104">
        <f>1*M28</f>
        <v>65.5</v>
      </c>
      <c r="O28" s="76">
        <v>13</v>
      </c>
      <c r="P28" s="78" t="s">
        <v>122</v>
      </c>
      <c r="Q28" s="26" t="s">
        <v>58</v>
      </c>
      <c r="R28" s="20"/>
    </row>
    <row r="29" spans="1:18" s="1" customFormat="1" ht="15.75" thickBot="1">
      <c r="A29" s="182" t="s">
        <v>23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4"/>
      <c r="R29" s="20"/>
    </row>
    <row r="30" spans="1:18" s="1" customFormat="1">
      <c r="A30" s="120">
        <v>1</v>
      </c>
      <c r="B30" s="125" t="s">
        <v>100</v>
      </c>
      <c r="C30" s="113"/>
      <c r="D30" s="126"/>
      <c r="E30" s="22">
        <v>1998</v>
      </c>
      <c r="F30" s="45" t="s">
        <v>39</v>
      </c>
      <c r="G30" s="73" t="s">
        <v>71</v>
      </c>
      <c r="H30" s="127">
        <v>72.099999999999994</v>
      </c>
      <c r="I30" s="128">
        <v>24</v>
      </c>
      <c r="J30" s="129">
        <v>117</v>
      </c>
      <c r="K30" s="129">
        <v>171</v>
      </c>
      <c r="L30" s="18">
        <f>K30/2</f>
        <v>85.5</v>
      </c>
      <c r="M30" s="18">
        <f>J30+L30</f>
        <v>202.5</v>
      </c>
      <c r="N30" s="104">
        <f>1*M30</f>
        <v>202.5</v>
      </c>
      <c r="O30" s="129">
        <v>20</v>
      </c>
      <c r="P30" s="23">
        <v>1</v>
      </c>
      <c r="Q30" s="130" t="s">
        <v>41</v>
      </c>
      <c r="R30" s="20"/>
    </row>
    <row r="31" spans="1:18" s="1" customFormat="1">
      <c r="A31" s="133">
        <v>2</v>
      </c>
      <c r="B31" s="69" t="s">
        <v>90</v>
      </c>
      <c r="C31" s="69"/>
      <c r="D31" s="70"/>
      <c r="E31" s="71">
        <v>1997</v>
      </c>
      <c r="F31" s="72" t="s">
        <v>39</v>
      </c>
      <c r="G31" s="73" t="s">
        <v>71</v>
      </c>
      <c r="H31" s="74">
        <v>73</v>
      </c>
      <c r="I31" s="75">
        <v>32</v>
      </c>
      <c r="J31" s="76">
        <v>52</v>
      </c>
      <c r="K31" s="76">
        <v>74</v>
      </c>
      <c r="L31" s="18">
        <f>K31/2</f>
        <v>37</v>
      </c>
      <c r="M31" s="18">
        <f>J31+L31</f>
        <v>89</v>
      </c>
      <c r="N31" s="104">
        <f>2*M31</f>
        <v>178</v>
      </c>
      <c r="O31" s="76">
        <v>18</v>
      </c>
      <c r="P31" s="78" t="s">
        <v>39</v>
      </c>
      <c r="Q31" s="26" t="s">
        <v>41</v>
      </c>
      <c r="R31" s="20"/>
    </row>
    <row r="32" spans="1:18" s="1" customFormat="1">
      <c r="A32" s="132">
        <v>3</v>
      </c>
      <c r="B32" s="106" t="s">
        <v>66</v>
      </c>
      <c r="C32" s="107"/>
      <c r="D32" s="108"/>
      <c r="E32" s="109">
        <v>1992</v>
      </c>
      <c r="F32" s="77" t="s">
        <v>67</v>
      </c>
      <c r="G32" s="73" t="s">
        <v>61</v>
      </c>
      <c r="H32" s="110">
        <v>71.5</v>
      </c>
      <c r="I32" s="111">
        <v>32</v>
      </c>
      <c r="J32" s="112">
        <v>48</v>
      </c>
      <c r="K32" s="112">
        <v>72</v>
      </c>
      <c r="L32" s="18">
        <f>K32/2</f>
        <v>36</v>
      </c>
      <c r="M32" s="18">
        <f>J32+L32</f>
        <v>84</v>
      </c>
      <c r="N32" s="77">
        <f>2*M32</f>
        <v>168</v>
      </c>
      <c r="O32" s="112">
        <v>16</v>
      </c>
      <c r="P32" s="78" t="s">
        <v>124</v>
      </c>
      <c r="Q32" s="35" t="s">
        <v>62</v>
      </c>
      <c r="R32" s="20"/>
    </row>
    <row r="33" spans="1:18" s="1" customFormat="1" ht="15.75" thickBot="1">
      <c r="A33" s="17">
        <v>4</v>
      </c>
      <c r="B33" s="138" t="s">
        <v>74</v>
      </c>
      <c r="C33" s="138"/>
      <c r="D33" s="140"/>
      <c r="E33" s="142">
        <v>2002</v>
      </c>
      <c r="F33" s="27" t="s">
        <v>70</v>
      </c>
      <c r="G33" s="46" t="s">
        <v>47</v>
      </c>
      <c r="H33" s="145">
        <v>68.5</v>
      </c>
      <c r="I33" s="147">
        <v>16</v>
      </c>
      <c r="J33" s="68">
        <v>50</v>
      </c>
      <c r="K33" s="68">
        <v>103</v>
      </c>
      <c r="L33" s="36">
        <f>K33/2</f>
        <v>51.5</v>
      </c>
      <c r="M33" s="36">
        <f>J33+L33</f>
        <v>101.5</v>
      </c>
      <c r="N33" s="36">
        <f>0.6*M33</f>
        <v>60.9</v>
      </c>
      <c r="O33" s="68">
        <v>15</v>
      </c>
      <c r="P33" s="28" t="s">
        <v>72</v>
      </c>
      <c r="Q33" s="171" t="s">
        <v>48</v>
      </c>
      <c r="R33" s="20"/>
    </row>
    <row r="34" spans="1:18" s="1" customFormat="1" ht="15.75" thickBot="1">
      <c r="A34" s="172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4"/>
      <c r="R34" s="20"/>
    </row>
    <row r="35" spans="1:18" s="1" customFormat="1" ht="15.75" thickBot="1">
      <c r="A35" s="182" t="s">
        <v>27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4"/>
      <c r="R35" s="20"/>
    </row>
    <row r="36" spans="1:18" s="1" customFormat="1">
      <c r="A36" s="120">
        <v>1</v>
      </c>
      <c r="B36" s="51" t="s">
        <v>60</v>
      </c>
      <c r="C36" s="113"/>
      <c r="D36" s="126"/>
      <c r="E36" s="71">
        <v>1988</v>
      </c>
      <c r="F36" s="81">
        <v>1</v>
      </c>
      <c r="G36" s="73" t="s">
        <v>61</v>
      </c>
      <c r="H36" s="83">
        <v>74.599999999999994</v>
      </c>
      <c r="I36" s="84">
        <v>24</v>
      </c>
      <c r="J36" s="129">
        <v>78</v>
      </c>
      <c r="K36" s="129">
        <v>150</v>
      </c>
      <c r="L36" s="18">
        <f>K36/2</f>
        <v>75</v>
      </c>
      <c r="M36" s="18">
        <f>J36+L36</f>
        <v>153</v>
      </c>
      <c r="N36" s="104">
        <f>1*M36</f>
        <v>153</v>
      </c>
      <c r="O36" s="129">
        <v>20</v>
      </c>
      <c r="P36" s="23">
        <v>1</v>
      </c>
      <c r="Q36" s="35" t="s">
        <v>62</v>
      </c>
      <c r="R36" s="20"/>
    </row>
    <row r="37" spans="1:18" s="1" customFormat="1">
      <c r="A37" s="16">
        <v>2</v>
      </c>
      <c r="B37" s="69" t="s">
        <v>104</v>
      </c>
      <c r="C37" s="79"/>
      <c r="D37" s="80"/>
      <c r="E37" s="71">
        <v>1997</v>
      </c>
      <c r="F37" s="72">
        <v>1</v>
      </c>
      <c r="G37" s="43" t="s">
        <v>133</v>
      </c>
      <c r="H37" s="74">
        <v>75.3</v>
      </c>
      <c r="I37" s="75">
        <v>32</v>
      </c>
      <c r="J37" s="77">
        <v>37</v>
      </c>
      <c r="K37" s="77">
        <v>57</v>
      </c>
      <c r="L37" s="18">
        <f>K37/2</f>
        <v>28.5</v>
      </c>
      <c r="M37" s="18">
        <f>J37+L37</f>
        <v>65.5</v>
      </c>
      <c r="N37" s="77">
        <f>2*M37</f>
        <v>131</v>
      </c>
      <c r="O37" s="77">
        <v>18</v>
      </c>
      <c r="P37" s="78" t="s">
        <v>124</v>
      </c>
      <c r="Q37" s="35" t="s">
        <v>58</v>
      </c>
      <c r="R37" s="20"/>
    </row>
    <row r="38" spans="1:18" s="1" customFormat="1" ht="15.75" thickBot="1">
      <c r="A38" s="16">
        <v>3</v>
      </c>
      <c r="B38" s="69" t="s">
        <v>77</v>
      </c>
      <c r="C38" s="69"/>
      <c r="D38" s="70"/>
      <c r="E38" s="22">
        <v>2000</v>
      </c>
      <c r="F38" s="45" t="s">
        <v>38</v>
      </c>
      <c r="G38" s="43" t="s">
        <v>47</v>
      </c>
      <c r="H38" s="127">
        <v>75.7</v>
      </c>
      <c r="I38" s="128">
        <v>16</v>
      </c>
      <c r="J38" s="76">
        <v>30</v>
      </c>
      <c r="K38" s="76">
        <v>85</v>
      </c>
      <c r="L38" s="18">
        <f>K38/2</f>
        <v>42.5</v>
      </c>
      <c r="M38" s="18">
        <f>J38+L38</f>
        <v>72.5</v>
      </c>
      <c r="N38" s="77">
        <f>0.6*M38</f>
        <v>43.5</v>
      </c>
      <c r="O38" s="76">
        <v>16</v>
      </c>
      <c r="P38" s="78" t="s">
        <v>124</v>
      </c>
      <c r="Q38" s="26" t="s">
        <v>48</v>
      </c>
      <c r="R38" s="20"/>
    </row>
    <row r="39" spans="1:18" s="1" customFormat="1" ht="15.75" thickBot="1">
      <c r="A39" s="182" t="s">
        <v>24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4"/>
      <c r="R39" s="20"/>
    </row>
    <row r="40" spans="1:18" s="1" customFormat="1">
      <c r="A40" s="120">
        <v>1</v>
      </c>
      <c r="B40" s="67" t="s">
        <v>103</v>
      </c>
      <c r="C40" s="131"/>
      <c r="D40" s="21"/>
      <c r="E40" s="22">
        <v>1997</v>
      </c>
      <c r="F40" s="52">
        <v>1</v>
      </c>
      <c r="G40" s="43" t="s">
        <v>133</v>
      </c>
      <c r="H40" s="53">
        <v>82.6</v>
      </c>
      <c r="I40" s="54">
        <v>32</v>
      </c>
      <c r="J40" s="129">
        <v>62</v>
      </c>
      <c r="K40" s="129">
        <v>100</v>
      </c>
      <c r="L40" s="18">
        <f t="shared" ref="L40:L48" si="4">K40/2</f>
        <v>50</v>
      </c>
      <c r="M40" s="18">
        <f t="shared" ref="M40:M48" si="5">J40+L40</f>
        <v>112</v>
      </c>
      <c r="N40" s="77">
        <f>2*M40</f>
        <v>224</v>
      </c>
      <c r="O40" s="45">
        <v>20</v>
      </c>
      <c r="P40" s="23" t="s">
        <v>127</v>
      </c>
      <c r="Q40" s="55" t="s">
        <v>58</v>
      </c>
      <c r="R40" s="20"/>
    </row>
    <row r="41" spans="1:18" s="1" customFormat="1">
      <c r="A41" s="16">
        <v>2</v>
      </c>
      <c r="B41" s="116" t="s">
        <v>59</v>
      </c>
      <c r="C41" s="94"/>
      <c r="D41" s="108"/>
      <c r="E41" s="109">
        <v>1993</v>
      </c>
      <c r="F41" s="77" t="s">
        <v>39</v>
      </c>
      <c r="G41" s="43" t="s">
        <v>133</v>
      </c>
      <c r="H41" s="110">
        <v>80.7</v>
      </c>
      <c r="I41" s="111">
        <v>24</v>
      </c>
      <c r="J41" s="72">
        <v>129</v>
      </c>
      <c r="K41" s="72">
        <v>159</v>
      </c>
      <c r="L41" s="18">
        <f t="shared" si="4"/>
        <v>79.5</v>
      </c>
      <c r="M41" s="18">
        <f t="shared" si="5"/>
        <v>208.5</v>
      </c>
      <c r="N41" s="104">
        <f t="shared" ref="N41:N47" si="6">1*M41</f>
        <v>208.5</v>
      </c>
      <c r="O41" s="72">
        <v>18</v>
      </c>
      <c r="P41" s="78">
        <v>1</v>
      </c>
      <c r="Q41" s="24" t="s">
        <v>58</v>
      </c>
      <c r="R41" s="20"/>
    </row>
    <row r="42" spans="1:18" s="1" customFormat="1">
      <c r="A42" s="16">
        <v>3</v>
      </c>
      <c r="B42" s="29" t="s">
        <v>108</v>
      </c>
      <c r="C42" s="107"/>
      <c r="D42" s="30"/>
      <c r="E42" s="31">
        <v>1998</v>
      </c>
      <c r="F42" s="18" t="s">
        <v>38</v>
      </c>
      <c r="G42" s="73" t="s">
        <v>57</v>
      </c>
      <c r="H42" s="32">
        <v>84.2</v>
      </c>
      <c r="I42" s="44">
        <v>24</v>
      </c>
      <c r="J42" s="112">
        <v>111</v>
      </c>
      <c r="K42" s="112">
        <v>179</v>
      </c>
      <c r="L42" s="18">
        <f t="shared" si="4"/>
        <v>89.5</v>
      </c>
      <c r="M42" s="18">
        <f t="shared" si="5"/>
        <v>200.5</v>
      </c>
      <c r="N42" s="104">
        <f t="shared" si="6"/>
        <v>200.5</v>
      </c>
      <c r="O42" s="112">
        <v>16</v>
      </c>
      <c r="P42" s="78" t="s">
        <v>126</v>
      </c>
      <c r="Q42" s="34" t="s">
        <v>86</v>
      </c>
      <c r="R42" s="20"/>
    </row>
    <row r="43" spans="1:18" s="1" customFormat="1">
      <c r="A43" s="16">
        <v>4</v>
      </c>
      <c r="B43" s="115" t="s">
        <v>91</v>
      </c>
      <c r="C43" s="115"/>
      <c r="D43" s="80"/>
      <c r="E43" s="71">
        <v>1995</v>
      </c>
      <c r="F43" s="81" t="s">
        <v>38</v>
      </c>
      <c r="G43" s="73" t="s">
        <v>57</v>
      </c>
      <c r="H43" s="83">
        <v>81.8</v>
      </c>
      <c r="I43" s="84">
        <v>24</v>
      </c>
      <c r="J43" s="76">
        <v>97</v>
      </c>
      <c r="K43" s="76">
        <v>149</v>
      </c>
      <c r="L43" s="18">
        <f t="shared" si="4"/>
        <v>74.5</v>
      </c>
      <c r="M43" s="18">
        <f t="shared" si="5"/>
        <v>171.5</v>
      </c>
      <c r="N43" s="104">
        <f t="shared" si="6"/>
        <v>171.5</v>
      </c>
      <c r="O43" s="76">
        <v>15</v>
      </c>
      <c r="P43" s="78" t="s">
        <v>126</v>
      </c>
      <c r="Q43" s="35" t="s">
        <v>86</v>
      </c>
      <c r="R43" s="20"/>
    </row>
    <row r="44" spans="1:18" s="1" customFormat="1">
      <c r="A44" s="16">
        <v>5</v>
      </c>
      <c r="B44" s="115" t="s">
        <v>101</v>
      </c>
      <c r="C44" s="115"/>
      <c r="D44" s="80"/>
      <c r="E44" s="71">
        <v>1997</v>
      </c>
      <c r="F44" s="81">
        <v>2</v>
      </c>
      <c r="G44" s="73" t="s">
        <v>57</v>
      </c>
      <c r="H44" s="83">
        <v>82.7</v>
      </c>
      <c r="I44" s="84">
        <v>24</v>
      </c>
      <c r="J44" s="101">
        <v>87</v>
      </c>
      <c r="K44" s="101">
        <v>95</v>
      </c>
      <c r="L44" s="18">
        <f t="shared" si="4"/>
        <v>47.5</v>
      </c>
      <c r="M44" s="18">
        <f t="shared" si="5"/>
        <v>134.5</v>
      </c>
      <c r="N44" s="77">
        <f t="shared" si="6"/>
        <v>134.5</v>
      </c>
      <c r="O44" s="72">
        <v>14</v>
      </c>
      <c r="P44" s="102">
        <v>2</v>
      </c>
      <c r="Q44" s="35" t="s">
        <v>86</v>
      </c>
      <c r="R44" s="20"/>
    </row>
    <row r="45" spans="1:18" s="1" customFormat="1">
      <c r="A45" s="16">
        <v>6</v>
      </c>
      <c r="B45" s="115" t="s">
        <v>99</v>
      </c>
      <c r="C45" s="115"/>
      <c r="D45" s="80"/>
      <c r="E45" s="71">
        <v>1994</v>
      </c>
      <c r="F45" s="81" t="s">
        <v>38</v>
      </c>
      <c r="G45" s="73" t="s">
        <v>57</v>
      </c>
      <c r="H45" s="83">
        <v>80.8</v>
      </c>
      <c r="I45" s="84">
        <v>24</v>
      </c>
      <c r="J45" s="101">
        <v>54</v>
      </c>
      <c r="K45" s="101">
        <v>148</v>
      </c>
      <c r="L45" s="18">
        <f t="shared" si="4"/>
        <v>74</v>
      </c>
      <c r="M45" s="18">
        <f t="shared" si="5"/>
        <v>128</v>
      </c>
      <c r="N45" s="104">
        <f t="shared" si="6"/>
        <v>128</v>
      </c>
      <c r="O45" s="112">
        <v>13</v>
      </c>
      <c r="P45" s="102" t="s">
        <v>123</v>
      </c>
      <c r="Q45" s="35" t="s">
        <v>86</v>
      </c>
      <c r="R45" s="20"/>
    </row>
    <row r="46" spans="1:18" s="1" customFormat="1">
      <c r="A46" s="16">
        <v>7</v>
      </c>
      <c r="B46" s="115" t="s">
        <v>92</v>
      </c>
      <c r="C46" s="79"/>
      <c r="D46" s="80"/>
      <c r="E46" s="71">
        <v>1998</v>
      </c>
      <c r="F46" s="81" t="s">
        <v>38</v>
      </c>
      <c r="G46" s="73" t="s">
        <v>57</v>
      </c>
      <c r="H46" s="83">
        <v>85</v>
      </c>
      <c r="I46" s="84">
        <v>24</v>
      </c>
      <c r="J46" s="97">
        <v>70</v>
      </c>
      <c r="K46" s="97">
        <v>82</v>
      </c>
      <c r="L46" s="18">
        <f t="shared" si="4"/>
        <v>41</v>
      </c>
      <c r="M46" s="18">
        <f t="shared" si="5"/>
        <v>111</v>
      </c>
      <c r="N46" s="104">
        <f t="shared" si="6"/>
        <v>111</v>
      </c>
      <c r="O46" s="72">
        <v>12</v>
      </c>
      <c r="P46" s="102" t="s">
        <v>123</v>
      </c>
      <c r="Q46" s="35" t="s">
        <v>86</v>
      </c>
      <c r="R46" s="20"/>
    </row>
    <row r="47" spans="1:18" s="1" customFormat="1">
      <c r="A47" s="16">
        <v>8</v>
      </c>
      <c r="B47" s="115" t="s">
        <v>93</v>
      </c>
      <c r="C47" s="115"/>
      <c r="D47" s="80"/>
      <c r="E47" s="71">
        <v>1998</v>
      </c>
      <c r="F47" s="81" t="s">
        <v>38</v>
      </c>
      <c r="G47" s="73" t="s">
        <v>57</v>
      </c>
      <c r="H47" s="83">
        <v>81</v>
      </c>
      <c r="I47" s="84">
        <v>24</v>
      </c>
      <c r="J47" s="101">
        <v>59</v>
      </c>
      <c r="K47" s="101">
        <v>98</v>
      </c>
      <c r="L47" s="18">
        <f t="shared" si="4"/>
        <v>49</v>
      </c>
      <c r="M47" s="18">
        <f t="shared" si="5"/>
        <v>108</v>
      </c>
      <c r="N47" s="104">
        <f t="shared" si="6"/>
        <v>108</v>
      </c>
      <c r="O47" s="112">
        <v>11</v>
      </c>
      <c r="P47" s="102" t="s">
        <v>122</v>
      </c>
      <c r="Q47" s="35" t="s">
        <v>86</v>
      </c>
      <c r="R47" s="20"/>
    </row>
    <row r="48" spans="1:18" s="1" customFormat="1" ht="15.75" thickBot="1">
      <c r="A48" s="16">
        <v>9</v>
      </c>
      <c r="B48" s="115" t="s">
        <v>114</v>
      </c>
      <c r="C48" s="115"/>
      <c r="D48" s="80"/>
      <c r="E48" s="71">
        <v>2002</v>
      </c>
      <c r="F48" s="81" t="s">
        <v>38</v>
      </c>
      <c r="G48" s="73" t="s">
        <v>71</v>
      </c>
      <c r="H48" s="83">
        <v>78.099999999999994</v>
      </c>
      <c r="I48" s="84">
        <v>16</v>
      </c>
      <c r="J48" s="101">
        <v>90</v>
      </c>
      <c r="K48" s="101">
        <v>165</v>
      </c>
      <c r="L48" s="18">
        <f t="shared" si="4"/>
        <v>82.5</v>
      </c>
      <c r="M48" s="18">
        <f t="shared" si="5"/>
        <v>172.5</v>
      </c>
      <c r="N48" s="104">
        <f>0.6*M48</f>
        <v>103.5</v>
      </c>
      <c r="O48" s="112">
        <v>10</v>
      </c>
      <c r="P48" s="102" t="s">
        <v>125</v>
      </c>
      <c r="Q48" s="35" t="s">
        <v>41</v>
      </c>
      <c r="R48" s="20"/>
    </row>
    <row r="49" spans="1:18" s="1" customFormat="1" ht="15.75" thickBot="1">
      <c r="A49" s="182" t="s">
        <v>28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4"/>
      <c r="R49" s="20"/>
    </row>
    <row r="50" spans="1:18" s="1" customFormat="1">
      <c r="A50" s="120">
        <v>1</v>
      </c>
      <c r="B50" s="150" t="s">
        <v>96</v>
      </c>
      <c r="C50" s="151"/>
      <c r="D50" s="21"/>
      <c r="E50" s="152">
        <v>1994</v>
      </c>
      <c r="F50" s="45">
        <v>1</v>
      </c>
      <c r="G50" s="43" t="s">
        <v>133</v>
      </c>
      <c r="H50" s="153">
        <v>94.3</v>
      </c>
      <c r="I50" s="154">
        <v>32</v>
      </c>
      <c r="J50" s="45">
        <v>76</v>
      </c>
      <c r="K50" s="45">
        <v>72</v>
      </c>
      <c r="L50" s="18">
        <f>K50/2</f>
        <v>36</v>
      </c>
      <c r="M50" s="18">
        <f>J50+L50</f>
        <v>112</v>
      </c>
      <c r="N50" s="104">
        <f>2*M50</f>
        <v>224</v>
      </c>
      <c r="O50" s="45">
        <v>20</v>
      </c>
      <c r="P50" s="23" t="s">
        <v>124</v>
      </c>
      <c r="Q50" s="155" t="s">
        <v>58</v>
      </c>
      <c r="R50" s="20"/>
    </row>
    <row r="51" spans="1:18" s="1" customFormat="1">
      <c r="A51" s="16">
        <v>2</v>
      </c>
      <c r="B51" s="89" t="s">
        <v>87</v>
      </c>
      <c r="C51" s="89"/>
      <c r="D51" s="90"/>
      <c r="E51" s="72">
        <v>1996</v>
      </c>
      <c r="F51" s="91" t="s">
        <v>38</v>
      </c>
      <c r="G51" s="73" t="s">
        <v>57</v>
      </c>
      <c r="H51" s="92">
        <v>92.7</v>
      </c>
      <c r="I51" s="93">
        <v>24</v>
      </c>
      <c r="J51" s="72">
        <v>80</v>
      </c>
      <c r="K51" s="72">
        <v>133</v>
      </c>
      <c r="L51" s="18">
        <f>K51/2</f>
        <v>66.5</v>
      </c>
      <c r="M51" s="18">
        <f>J51+L51</f>
        <v>146.5</v>
      </c>
      <c r="N51" s="104">
        <f>1*M51</f>
        <v>146.5</v>
      </c>
      <c r="O51" s="72">
        <v>18</v>
      </c>
      <c r="P51" s="78" t="s">
        <v>123</v>
      </c>
      <c r="Q51" s="25" t="s">
        <v>86</v>
      </c>
      <c r="R51" s="20"/>
    </row>
    <row r="52" spans="1:18" s="1" customFormat="1">
      <c r="A52" s="16">
        <v>3</v>
      </c>
      <c r="B52" s="106" t="s">
        <v>107</v>
      </c>
      <c r="C52" s="107"/>
      <c r="D52" s="108"/>
      <c r="E52" s="109">
        <v>1998</v>
      </c>
      <c r="F52" s="77" t="s">
        <v>38</v>
      </c>
      <c r="G52" s="73" t="s">
        <v>57</v>
      </c>
      <c r="H52" s="110">
        <v>85.2</v>
      </c>
      <c r="I52" s="111">
        <v>24</v>
      </c>
      <c r="J52" s="112">
        <v>82</v>
      </c>
      <c r="K52" s="112">
        <v>98</v>
      </c>
      <c r="L52" s="18">
        <f>K52/2</f>
        <v>49</v>
      </c>
      <c r="M52" s="18">
        <f>J52+L52</f>
        <v>131</v>
      </c>
      <c r="N52" s="77">
        <f>1*M52</f>
        <v>131</v>
      </c>
      <c r="O52" s="112">
        <v>16</v>
      </c>
      <c r="P52" s="78" t="s">
        <v>123</v>
      </c>
      <c r="Q52" s="24" t="s">
        <v>86</v>
      </c>
      <c r="R52" s="20"/>
    </row>
    <row r="53" spans="1:18" s="1" customFormat="1" ht="15.75" thickBot="1">
      <c r="A53" s="16">
        <v>4</v>
      </c>
      <c r="B53" s="79" t="s">
        <v>98</v>
      </c>
      <c r="C53" s="79"/>
      <c r="D53" s="80"/>
      <c r="E53" s="71">
        <v>1996</v>
      </c>
      <c r="F53" s="81" t="s">
        <v>38</v>
      </c>
      <c r="G53" s="73" t="s">
        <v>57</v>
      </c>
      <c r="H53" s="83">
        <v>88</v>
      </c>
      <c r="I53" s="84">
        <v>24</v>
      </c>
      <c r="J53" s="77">
        <v>59</v>
      </c>
      <c r="K53" s="77">
        <v>88</v>
      </c>
      <c r="L53" s="18">
        <f>K53/2</f>
        <v>44</v>
      </c>
      <c r="M53" s="18">
        <f>J53+L53</f>
        <v>103</v>
      </c>
      <c r="N53" s="104">
        <f>1*M53</f>
        <v>103</v>
      </c>
      <c r="O53" s="77">
        <v>15</v>
      </c>
      <c r="P53" s="78" t="s">
        <v>122</v>
      </c>
      <c r="Q53" s="35" t="s">
        <v>86</v>
      </c>
      <c r="R53" s="20"/>
    </row>
    <row r="54" spans="1:18" s="1" customFormat="1" ht="15.75" thickBot="1">
      <c r="A54" s="182" t="s">
        <v>29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4"/>
      <c r="R54" s="20"/>
    </row>
    <row r="55" spans="1:18" s="1" customFormat="1" ht="15.75" thickBot="1">
      <c r="A55" s="16">
        <v>1</v>
      </c>
      <c r="B55" s="89" t="s">
        <v>76</v>
      </c>
      <c r="C55" s="89"/>
      <c r="D55" s="90"/>
      <c r="E55" s="72">
        <v>1977</v>
      </c>
      <c r="F55" s="91">
        <v>1</v>
      </c>
      <c r="G55" s="73" t="s">
        <v>57</v>
      </c>
      <c r="H55" s="92">
        <v>109</v>
      </c>
      <c r="I55" s="93">
        <v>32</v>
      </c>
      <c r="J55" s="72">
        <v>55</v>
      </c>
      <c r="K55" s="72">
        <v>46</v>
      </c>
      <c r="L55" s="18">
        <f t="shared" ref="L55" si="7">K55/2</f>
        <v>23</v>
      </c>
      <c r="M55" s="18">
        <f t="shared" ref="M55" si="8">J55+L55</f>
        <v>78</v>
      </c>
      <c r="N55" s="77">
        <f>2*M55</f>
        <v>156</v>
      </c>
      <c r="O55" s="72">
        <v>20</v>
      </c>
      <c r="P55" s="78" t="s">
        <v>124</v>
      </c>
      <c r="Q55" s="25" t="s">
        <v>41</v>
      </c>
      <c r="R55" s="20"/>
    </row>
    <row r="56" spans="1:18" s="1" customFormat="1" ht="15.75" thickBot="1">
      <c r="A56" s="179" t="s">
        <v>22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1"/>
      <c r="R56" s="20"/>
    </row>
    <row r="57" spans="1:18" s="1" customFormat="1" ht="15.75" thickBot="1">
      <c r="A57" s="182" t="s">
        <v>7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4"/>
      <c r="R57" s="20"/>
    </row>
    <row r="58" spans="1:18" s="1" customFormat="1">
      <c r="A58" s="120">
        <v>1</v>
      </c>
      <c r="B58" s="51" t="s">
        <v>105</v>
      </c>
      <c r="C58" s="105"/>
      <c r="D58" s="21"/>
      <c r="E58" s="22">
        <v>1997</v>
      </c>
      <c r="F58" s="52" t="s">
        <v>39</v>
      </c>
      <c r="G58" s="43" t="s">
        <v>71</v>
      </c>
      <c r="H58" s="53">
        <v>58</v>
      </c>
      <c r="I58" s="54">
        <v>32</v>
      </c>
      <c r="J58" s="18">
        <v>35</v>
      </c>
      <c r="K58" s="18"/>
      <c r="L58" s="18"/>
      <c r="M58" s="18"/>
      <c r="N58" s="18">
        <f>2*J58</f>
        <v>70</v>
      </c>
      <c r="O58" s="18">
        <v>20</v>
      </c>
      <c r="P58" s="23" t="s">
        <v>39</v>
      </c>
      <c r="Q58" s="55" t="s">
        <v>41</v>
      </c>
      <c r="R58" s="20"/>
    </row>
    <row r="59" spans="1:18" s="1" customFormat="1">
      <c r="A59" s="16">
        <v>2</v>
      </c>
      <c r="B59" s="106" t="s">
        <v>56</v>
      </c>
      <c r="C59" s="107"/>
      <c r="D59" s="108"/>
      <c r="E59" s="109">
        <v>1995</v>
      </c>
      <c r="F59" s="77" t="s">
        <v>39</v>
      </c>
      <c r="G59" s="43" t="s">
        <v>133</v>
      </c>
      <c r="H59" s="110">
        <v>63</v>
      </c>
      <c r="I59" s="111">
        <v>24</v>
      </c>
      <c r="J59" s="112">
        <v>64</v>
      </c>
      <c r="K59" s="112"/>
      <c r="L59" s="77"/>
      <c r="M59" s="18"/>
      <c r="N59" s="18">
        <f t="shared" ref="N59:N65" si="9">1*J59</f>
        <v>64</v>
      </c>
      <c r="O59" s="112">
        <v>18</v>
      </c>
      <c r="P59" s="78">
        <v>1</v>
      </c>
      <c r="Q59" s="24" t="s">
        <v>58</v>
      </c>
      <c r="R59" s="20"/>
    </row>
    <row r="60" spans="1:18" s="1" customFormat="1">
      <c r="A60" s="16">
        <v>3</v>
      </c>
      <c r="B60" s="69" t="s">
        <v>109</v>
      </c>
      <c r="C60" s="69"/>
      <c r="D60" s="70"/>
      <c r="E60" s="71">
        <v>1998</v>
      </c>
      <c r="F60" s="72" t="s">
        <v>39</v>
      </c>
      <c r="G60" s="73" t="s">
        <v>71</v>
      </c>
      <c r="H60" s="74">
        <v>62.8</v>
      </c>
      <c r="I60" s="75">
        <v>24</v>
      </c>
      <c r="J60" s="76">
        <v>59</v>
      </c>
      <c r="K60" s="76"/>
      <c r="L60" s="77"/>
      <c r="M60" s="18"/>
      <c r="N60" s="18">
        <f t="shared" si="9"/>
        <v>59</v>
      </c>
      <c r="O60" s="76">
        <v>16</v>
      </c>
      <c r="P60" s="78">
        <v>2</v>
      </c>
      <c r="Q60" s="26" t="s">
        <v>41</v>
      </c>
      <c r="R60" s="20"/>
    </row>
    <row r="61" spans="1:18" s="1" customFormat="1">
      <c r="A61" s="16">
        <v>4</v>
      </c>
      <c r="B61" s="69" t="s">
        <v>110</v>
      </c>
      <c r="C61" s="69"/>
      <c r="D61" s="70"/>
      <c r="E61" s="71">
        <v>2000</v>
      </c>
      <c r="F61" s="72" t="s">
        <v>81</v>
      </c>
      <c r="G61" s="73" t="s">
        <v>71</v>
      </c>
      <c r="H61" s="74">
        <v>62.3</v>
      </c>
      <c r="I61" s="75">
        <v>24</v>
      </c>
      <c r="J61" s="76">
        <v>57</v>
      </c>
      <c r="K61" s="76"/>
      <c r="L61" s="77"/>
      <c r="M61" s="18"/>
      <c r="N61" s="18">
        <f t="shared" si="9"/>
        <v>57</v>
      </c>
      <c r="O61" s="76">
        <v>15</v>
      </c>
      <c r="P61" s="78" t="s">
        <v>123</v>
      </c>
      <c r="Q61" s="26" t="s">
        <v>41</v>
      </c>
      <c r="R61" s="20"/>
    </row>
    <row r="62" spans="1:18" s="1" customFormat="1">
      <c r="A62" s="16">
        <v>5</v>
      </c>
      <c r="B62" s="69" t="s">
        <v>118</v>
      </c>
      <c r="C62" s="69"/>
      <c r="D62" s="70"/>
      <c r="E62" s="71">
        <v>2000</v>
      </c>
      <c r="F62" s="72" t="s">
        <v>38</v>
      </c>
      <c r="G62" s="73" t="s">
        <v>71</v>
      </c>
      <c r="H62" s="74">
        <v>62.6</v>
      </c>
      <c r="I62" s="75">
        <v>24</v>
      </c>
      <c r="J62" s="76">
        <v>54</v>
      </c>
      <c r="K62" s="76"/>
      <c r="L62" s="77"/>
      <c r="M62" s="18"/>
      <c r="N62" s="18">
        <f t="shared" si="9"/>
        <v>54</v>
      </c>
      <c r="O62" s="76">
        <v>14</v>
      </c>
      <c r="P62" s="78" t="s">
        <v>123</v>
      </c>
      <c r="Q62" s="26" t="s">
        <v>58</v>
      </c>
      <c r="R62" s="20"/>
    </row>
    <row r="63" spans="1:18" s="1" customFormat="1">
      <c r="A63" s="16">
        <v>6</v>
      </c>
      <c r="B63" s="69" t="s">
        <v>120</v>
      </c>
      <c r="C63" s="69"/>
      <c r="D63" s="70"/>
      <c r="E63" s="71">
        <v>2000</v>
      </c>
      <c r="F63" s="72" t="s">
        <v>38</v>
      </c>
      <c r="G63" s="73" t="s">
        <v>71</v>
      </c>
      <c r="H63" s="74">
        <v>60.75</v>
      </c>
      <c r="I63" s="75">
        <v>24</v>
      </c>
      <c r="J63" s="76">
        <v>51</v>
      </c>
      <c r="K63" s="76"/>
      <c r="L63" s="77"/>
      <c r="M63" s="18"/>
      <c r="N63" s="18">
        <f t="shared" si="9"/>
        <v>51</v>
      </c>
      <c r="O63" s="76">
        <v>13</v>
      </c>
      <c r="P63" s="78" t="s">
        <v>123</v>
      </c>
      <c r="Q63" s="26" t="s">
        <v>58</v>
      </c>
      <c r="R63" s="20"/>
    </row>
    <row r="64" spans="1:18" s="1" customFormat="1">
      <c r="A64" s="16">
        <v>7</v>
      </c>
      <c r="B64" s="69" t="s">
        <v>112</v>
      </c>
      <c r="C64" s="69"/>
      <c r="D64" s="70"/>
      <c r="E64" s="71">
        <v>2002</v>
      </c>
      <c r="F64" s="72" t="s">
        <v>72</v>
      </c>
      <c r="G64" s="73" t="s">
        <v>71</v>
      </c>
      <c r="H64" s="74">
        <v>50.3</v>
      </c>
      <c r="I64" s="75">
        <v>24</v>
      </c>
      <c r="J64" s="76">
        <v>43</v>
      </c>
      <c r="K64" s="76"/>
      <c r="L64" s="77"/>
      <c r="M64" s="18"/>
      <c r="N64" s="18">
        <f t="shared" si="9"/>
        <v>43</v>
      </c>
      <c r="O64" s="76">
        <v>12</v>
      </c>
      <c r="P64" s="78" t="s">
        <v>122</v>
      </c>
      <c r="Q64" s="26" t="s">
        <v>41</v>
      </c>
      <c r="R64" s="20"/>
    </row>
    <row r="65" spans="1:18" s="1" customFormat="1" ht="15.75" thickBot="1">
      <c r="A65" s="16">
        <v>8</v>
      </c>
      <c r="B65" s="69" t="s">
        <v>115</v>
      </c>
      <c r="C65" s="69"/>
      <c r="D65" s="70"/>
      <c r="E65" s="71">
        <v>2002</v>
      </c>
      <c r="F65" s="72" t="s">
        <v>38</v>
      </c>
      <c r="G65" s="73" t="s">
        <v>71</v>
      </c>
      <c r="H65" s="74">
        <v>57.8</v>
      </c>
      <c r="I65" s="75">
        <v>24</v>
      </c>
      <c r="J65" s="76">
        <v>41</v>
      </c>
      <c r="K65" s="76"/>
      <c r="L65" s="77"/>
      <c r="M65" s="18"/>
      <c r="N65" s="18">
        <f t="shared" si="9"/>
        <v>41</v>
      </c>
      <c r="O65" s="76">
        <v>11</v>
      </c>
      <c r="P65" s="78" t="s">
        <v>122</v>
      </c>
      <c r="Q65" s="26" t="s">
        <v>41</v>
      </c>
      <c r="R65" s="20"/>
    </row>
    <row r="66" spans="1:18" s="1" customFormat="1" ht="15.75" thickBot="1">
      <c r="A66" s="182" t="s">
        <v>23</v>
      </c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4"/>
      <c r="R66" s="20"/>
    </row>
    <row r="67" spans="1:18" s="1" customFormat="1">
      <c r="A67" s="120">
        <v>1</v>
      </c>
      <c r="B67" s="125" t="s">
        <v>94</v>
      </c>
      <c r="C67" s="113"/>
      <c r="D67" s="126"/>
      <c r="E67" s="22">
        <v>1995</v>
      </c>
      <c r="F67" s="45" t="s">
        <v>39</v>
      </c>
      <c r="G67" s="43" t="s">
        <v>133</v>
      </c>
      <c r="H67" s="127">
        <v>68</v>
      </c>
      <c r="I67" s="128">
        <v>32</v>
      </c>
      <c r="J67" s="18">
        <v>40</v>
      </c>
      <c r="K67" s="18"/>
      <c r="L67" s="18"/>
      <c r="M67" s="18"/>
      <c r="N67" s="18">
        <f>2*J67</f>
        <v>80</v>
      </c>
      <c r="O67" s="18">
        <v>20</v>
      </c>
      <c r="P67" s="23" t="s">
        <v>39</v>
      </c>
      <c r="Q67" s="55" t="s">
        <v>58</v>
      </c>
      <c r="R67" s="20"/>
    </row>
    <row r="68" spans="1:18" s="1" customFormat="1">
      <c r="A68" s="16">
        <v>2</v>
      </c>
      <c r="B68" s="106" t="s">
        <v>73</v>
      </c>
      <c r="C68" s="107"/>
      <c r="D68" s="108"/>
      <c r="E68" s="109">
        <v>2000</v>
      </c>
      <c r="F68" s="77">
        <v>1</v>
      </c>
      <c r="G68" s="73" t="s">
        <v>71</v>
      </c>
      <c r="H68" s="110">
        <v>72.45</v>
      </c>
      <c r="I68" s="111">
        <v>24</v>
      </c>
      <c r="J68" s="112">
        <v>62</v>
      </c>
      <c r="K68" s="112"/>
      <c r="L68" s="77"/>
      <c r="M68" s="18"/>
      <c r="N68" s="18">
        <f>1*J68</f>
        <v>62</v>
      </c>
      <c r="O68" s="112">
        <v>18</v>
      </c>
      <c r="P68" s="78">
        <v>2</v>
      </c>
      <c r="Q68" s="24" t="s">
        <v>37</v>
      </c>
      <c r="R68" s="20"/>
    </row>
    <row r="69" spans="1:18" s="1" customFormat="1">
      <c r="A69" s="16">
        <v>3</v>
      </c>
      <c r="B69" s="69" t="s">
        <v>111</v>
      </c>
      <c r="C69" s="69"/>
      <c r="D69" s="70"/>
      <c r="E69" s="71">
        <v>2000</v>
      </c>
      <c r="F69" s="72" t="s">
        <v>81</v>
      </c>
      <c r="G69" s="73" t="s">
        <v>71</v>
      </c>
      <c r="H69" s="74">
        <v>72.7</v>
      </c>
      <c r="I69" s="75">
        <v>24</v>
      </c>
      <c r="J69" s="76">
        <v>62</v>
      </c>
      <c r="K69" s="76"/>
      <c r="L69" s="77"/>
      <c r="M69" s="18"/>
      <c r="N69" s="18">
        <f>1*J69</f>
        <v>62</v>
      </c>
      <c r="O69" s="76">
        <v>16</v>
      </c>
      <c r="P69" s="78" t="s">
        <v>123</v>
      </c>
      <c r="Q69" s="26" t="s">
        <v>41</v>
      </c>
      <c r="R69" s="20"/>
    </row>
    <row r="70" spans="1:18" s="1" customFormat="1">
      <c r="A70" s="16">
        <v>4</v>
      </c>
      <c r="B70" s="69" t="s">
        <v>113</v>
      </c>
      <c r="C70" s="69"/>
      <c r="D70" s="70"/>
      <c r="E70" s="71">
        <v>2000</v>
      </c>
      <c r="F70" s="72" t="s">
        <v>81</v>
      </c>
      <c r="G70" s="73" t="s">
        <v>71</v>
      </c>
      <c r="H70" s="74">
        <v>72.599999999999994</v>
      </c>
      <c r="I70" s="75">
        <v>24</v>
      </c>
      <c r="J70" s="76">
        <v>60</v>
      </c>
      <c r="K70" s="76"/>
      <c r="L70" s="77"/>
      <c r="M70" s="18"/>
      <c r="N70" s="18">
        <f>1*J70</f>
        <v>60</v>
      </c>
      <c r="O70" s="76">
        <v>15</v>
      </c>
      <c r="P70" s="78" t="s">
        <v>123</v>
      </c>
      <c r="Q70" s="26" t="s">
        <v>41</v>
      </c>
      <c r="R70" s="20"/>
    </row>
    <row r="71" spans="1:18" s="1" customFormat="1">
      <c r="A71" s="16">
        <v>5</v>
      </c>
      <c r="B71" s="69" t="s">
        <v>119</v>
      </c>
      <c r="C71" s="69"/>
      <c r="D71" s="70"/>
      <c r="E71" s="71">
        <v>2000</v>
      </c>
      <c r="F71" s="72" t="s">
        <v>38</v>
      </c>
      <c r="G71" s="73" t="s">
        <v>71</v>
      </c>
      <c r="H71" s="74">
        <v>72.55</v>
      </c>
      <c r="I71" s="75">
        <v>24</v>
      </c>
      <c r="J71" s="76">
        <v>59</v>
      </c>
      <c r="K71" s="76"/>
      <c r="L71" s="77"/>
      <c r="M71" s="18"/>
      <c r="N71" s="18">
        <f>1*J71</f>
        <v>59</v>
      </c>
      <c r="O71" s="76">
        <v>14</v>
      </c>
      <c r="P71" s="78" t="s">
        <v>123</v>
      </c>
      <c r="Q71" s="26" t="s">
        <v>58</v>
      </c>
      <c r="R71" s="20"/>
    </row>
    <row r="72" spans="1:18" s="1" customFormat="1">
      <c r="A72" s="16">
        <v>6</v>
      </c>
      <c r="B72" s="69" t="s">
        <v>121</v>
      </c>
      <c r="C72" s="69"/>
      <c r="D72" s="70"/>
      <c r="E72" s="71">
        <v>2000</v>
      </c>
      <c r="F72" s="72" t="s">
        <v>38</v>
      </c>
      <c r="G72" s="73" t="s">
        <v>71</v>
      </c>
      <c r="H72" s="74">
        <v>68.400000000000006</v>
      </c>
      <c r="I72" s="75">
        <v>24</v>
      </c>
      <c r="J72" s="76">
        <v>58</v>
      </c>
      <c r="K72" s="76"/>
      <c r="L72" s="77"/>
      <c r="M72" s="18"/>
      <c r="N72" s="18">
        <f>1*J72</f>
        <v>58</v>
      </c>
      <c r="O72" s="76">
        <v>13</v>
      </c>
      <c r="P72" s="78" t="s">
        <v>123</v>
      </c>
      <c r="Q72" s="26" t="s">
        <v>58</v>
      </c>
      <c r="R72" s="20"/>
    </row>
    <row r="73" spans="1:18" s="1" customFormat="1" ht="15.75" thickBot="1">
      <c r="A73" s="156"/>
      <c r="B73" s="157"/>
      <c r="C73" s="157"/>
      <c r="D73" s="157"/>
      <c r="E73" s="158"/>
      <c r="F73" s="159"/>
      <c r="G73" s="160"/>
      <c r="H73" s="161"/>
      <c r="I73" s="162"/>
      <c r="J73" s="163"/>
      <c r="K73" s="163"/>
      <c r="L73" s="38"/>
      <c r="M73" s="38"/>
      <c r="N73" s="38"/>
      <c r="O73" s="163"/>
      <c r="P73" s="164"/>
      <c r="Q73" s="165"/>
      <c r="R73" s="20"/>
    </row>
    <row r="74" spans="1:18" s="1" customFormat="1" ht="15.75" thickBot="1">
      <c r="A74" s="182" t="s">
        <v>24</v>
      </c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4"/>
      <c r="R74" s="20"/>
    </row>
    <row r="75" spans="1:18" s="1" customFormat="1">
      <c r="A75" s="120">
        <v>1</v>
      </c>
      <c r="B75" s="106" t="s">
        <v>82</v>
      </c>
      <c r="C75" s="114"/>
      <c r="D75" s="108"/>
      <c r="E75" s="109">
        <v>2000</v>
      </c>
      <c r="F75" s="77" t="s">
        <v>70</v>
      </c>
      <c r="G75" s="73" t="s">
        <v>47</v>
      </c>
      <c r="H75" s="110">
        <v>82.9</v>
      </c>
      <c r="I75" s="111">
        <v>16</v>
      </c>
      <c r="J75" s="45">
        <v>50</v>
      </c>
      <c r="K75" s="45"/>
      <c r="L75" s="18"/>
      <c r="M75" s="18"/>
      <c r="N75" s="18">
        <f>0.6*J75</f>
        <v>30</v>
      </c>
      <c r="O75" s="45">
        <v>20</v>
      </c>
      <c r="P75" s="23" t="s">
        <v>124</v>
      </c>
      <c r="Q75" s="66" t="s">
        <v>48</v>
      </c>
      <c r="R75" s="20"/>
    </row>
    <row r="76" spans="1:18" s="1" customFormat="1" ht="15.75" thickBot="1">
      <c r="A76" s="16"/>
      <c r="B76" s="116"/>
      <c r="C76" s="107"/>
      <c r="D76" s="108"/>
      <c r="E76" s="109"/>
      <c r="F76" s="77"/>
      <c r="G76" s="73"/>
      <c r="H76" s="110"/>
      <c r="I76" s="111"/>
      <c r="J76" s="112"/>
      <c r="K76" s="112"/>
      <c r="L76" s="77"/>
      <c r="M76" s="18"/>
      <c r="N76" s="18"/>
      <c r="O76" s="112"/>
      <c r="P76" s="78"/>
      <c r="Q76" s="24"/>
      <c r="R76" s="20"/>
    </row>
    <row r="77" spans="1:18" s="1" customFormat="1" ht="15.75" thickBot="1">
      <c r="A77" s="182" t="s">
        <v>25</v>
      </c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4"/>
      <c r="R77" s="20"/>
    </row>
    <row r="78" spans="1:18" s="1" customFormat="1">
      <c r="A78" s="120">
        <v>1</v>
      </c>
      <c r="B78" s="51" t="s">
        <v>78</v>
      </c>
      <c r="C78" s="105"/>
      <c r="D78" s="21"/>
      <c r="E78" s="22">
        <v>1995</v>
      </c>
      <c r="F78" s="52" t="s">
        <v>39</v>
      </c>
      <c r="G78" s="43" t="s">
        <v>133</v>
      </c>
      <c r="H78" s="53">
        <v>103</v>
      </c>
      <c r="I78" s="54">
        <v>24</v>
      </c>
      <c r="J78" s="18">
        <v>55</v>
      </c>
      <c r="K78" s="18"/>
      <c r="L78" s="18"/>
      <c r="M78" s="18"/>
      <c r="N78" s="18">
        <f>1*J78</f>
        <v>55</v>
      </c>
      <c r="O78" s="18">
        <v>20</v>
      </c>
      <c r="P78" s="23" t="s">
        <v>124</v>
      </c>
      <c r="Q78" s="55" t="s">
        <v>58</v>
      </c>
      <c r="R78" s="20"/>
    </row>
    <row r="79" spans="1:18" s="1" customFormat="1" ht="15.75" thickBot="1">
      <c r="A79" s="16"/>
      <c r="B79" s="116"/>
      <c r="C79" s="107"/>
      <c r="D79" s="108"/>
      <c r="E79" s="109"/>
      <c r="F79" s="77"/>
      <c r="G79" s="73"/>
      <c r="H79" s="110"/>
      <c r="I79" s="111"/>
      <c r="J79" s="112"/>
      <c r="K79" s="112"/>
      <c r="L79" s="77"/>
      <c r="M79" s="18"/>
      <c r="N79" s="18"/>
      <c r="O79" s="112"/>
      <c r="P79" s="78"/>
      <c r="Q79" s="24"/>
      <c r="R79" s="20"/>
    </row>
    <row r="80" spans="1:18" s="1" customFormat="1" ht="15.75" thickBot="1">
      <c r="A80" s="179" t="s">
        <v>15</v>
      </c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1"/>
      <c r="R80" s="20"/>
    </row>
    <row r="81" spans="1:18" s="1" customFormat="1" ht="15.75" thickBot="1">
      <c r="A81" s="182" t="s">
        <v>7</v>
      </c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4"/>
      <c r="R81" s="20"/>
    </row>
    <row r="82" spans="1:18" s="1" customFormat="1">
      <c r="A82" s="120">
        <v>1</v>
      </c>
      <c r="B82" s="51" t="s">
        <v>40</v>
      </c>
      <c r="C82" s="136"/>
      <c r="D82" s="21"/>
      <c r="E82" s="22">
        <v>1997</v>
      </c>
      <c r="F82" s="52" t="s">
        <v>67</v>
      </c>
      <c r="G82" s="43" t="s">
        <v>71</v>
      </c>
      <c r="H82" s="53">
        <v>61.3</v>
      </c>
      <c r="I82" s="54">
        <v>16</v>
      </c>
      <c r="J82" s="18"/>
      <c r="K82" s="18">
        <v>220</v>
      </c>
      <c r="L82" s="18"/>
      <c r="M82" s="18"/>
      <c r="N82" s="18">
        <f>0.5*K82</f>
        <v>110</v>
      </c>
      <c r="O82" s="18">
        <v>20</v>
      </c>
      <c r="P82" s="23">
        <v>1</v>
      </c>
      <c r="Q82" s="137" t="s">
        <v>85</v>
      </c>
      <c r="R82" s="20"/>
    </row>
    <row r="83" spans="1:18" s="1" customFormat="1">
      <c r="A83" s="16">
        <v>2</v>
      </c>
      <c r="B83" s="51" t="s">
        <v>46</v>
      </c>
      <c r="C83" s="51"/>
      <c r="D83" s="21"/>
      <c r="E83" s="22">
        <v>1997</v>
      </c>
      <c r="F83" s="52" t="s">
        <v>39</v>
      </c>
      <c r="G83" s="43" t="s">
        <v>71</v>
      </c>
      <c r="H83" s="53">
        <v>57.2</v>
      </c>
      <c r="I83" s="54">
        <v>24</v>
      </c>
      <c r="J83" s="18"/>
      <c r="K83" s="18">
        <v>78</v>
      </c>
      <c r="L83" s="18"/>
      <c r="M83" s="18"/>
      <c r="N83" s="18">
        <f>1*K83</f>
        <v>78</v>
      </c>
      <c r="O83" s="18">
        <v>18</v>
      </c>
      <c r="P83" s="23" t="s">
        <v>39</v>
      </c>
      <c r="Q83" s="55" t="s">
        <v>37</v>
      </c>
      <c r="R83" s="20"/>
    </row>
    <row r="84" spans="1:18" s="1" customFormat="1">
      <c r="A84" s="133">
        <v>3</v>
      </c>
      <c r="B84" s="29" t="s">
        <v>49</v>
      </c>
      <c r="C84" s="135"/>
      <c r="D84" s="30"/>
      <c r="E84" s="31">
        <v>2002</v>
      </c>
      <c r="F84" s="18" t="s">
        <v>72</v>
      </c>
      <c r="G84" s="43" t="s">
        <v>47</v>
      </c>
      <c r="H84" s="32">
        <v>60.6</v>
      </c>
      <c r="I84" s="44">
        <v>12</v>
      </c>
      <c r="J84" s="33"/>
      <c r="K84" s="33">
        <v>187</v>
      </c>
      <c r="L84" s="18"/>
      <c r="M84" s="18"/>
      <c r="N84" s="18">
        <f>0.3*K84</f>
        <v>56.1</v>
      </c>
      <c r="O84" s="33">
        <v>16</v>
      </c>
      <c r="P84" s="23" t="s">
        <v>124</v>
      </c>
      <c r="Q84" s="34" t="s">
        <v>48</v>
      </c>
      <c r="R84" s="20"/>
    </row>
    <row r="85" spans="1:18" s="1" customFormat="1">
      <c r="A85" s="132">
        <v>4</v>
      </c>
      <c r="B85" s="51" t="s">
        <v>45</v>
      </c>
      <c r="C85" s="51"/>
      <c r="D85" s="21"/>
      <c r="E85" s="22">
        <v>1989</v>
      </c>
      <c r="F85" s="52" t="s">
        <v>38</v>
      </c>
      <c r="G85" s="43" t="s">
        <v>71</v>
      </c>
      <c r="H85" s="53">
        <v>57</v>
      </c>
      <c r="I85" s="54">
        <v>16</v>
      </c>
      <c r="J85" s="18"/>
      <c r="K85" s="18">
        <v>106</v>
      </c>
      <c r="L85" s="18"/>
      <c r="M85" s="18"/>
      <c r="N85" s="18">
        <f>0.5*K85</f>
        <v>53</v>
      </c>
      <c r="O85" s="18">
        <v>15</v>
      </c>
      <c r="P85" s="23" t="s">
        <v>126</v>
      </c>
      <c r="Q85" s="55" t="s">
        <v>37</v>
      </c>
      <c r="R85" s="20"/>
    </row>
    <row r="86" spans="1:18" s="1" customFormat="1">
      <c r="A86" s="16">
        <v>5</v>
      </c>
      <c r="B86" s="51" t="s">
        <v>44</v>
      </c>
      <c r="C86" s="51"/>
      <c r="D86" s="21"/>
      <c r="E86" s="22">
        <v>1996</v>
      </c>
      <c r="F86" s="52" t="s">
        <v>38</v>
      </c>
      <c r="G86" s="43" t="s">
        <v>71</v>
      </c>
      <c r="H86" s="53">
        <v>61.6</v>
      </c>
      <c r="I86" s="54">
        <v>16</v>
      </c>
      <c r="J86" s="18"/>
      <c r="K86" s="18">
        <v>81</v>
      </c>
      <c r="L86" s="18"/>
      <c r="M86" s="18"/>
      <c r="N86" s="18">
        <f>0.5*K86</f>
        <v>40.5</v>
      </c>
      <c r="O86" s="18">
        <v>14</v>
      </c>
      <c r="P86" s="23" t="s">
        <v>122</v>
      </c>
      <c r="Q86" s="35" t="s">
        <v>41</v>
      </c>
      <c r="R86" s="20"/>
    </row>
    <row r="87" spans="1:18" s="1" customFormat="1" ht="15.75" thickBot="1">
      <c r="A87" s="16">
        <v>6</v>
      </c>
      <c r="B87" s="51" t="s">
        <v>50</v>
      </c>
      <c r="C87" s="51"/>
      <c r="D87" s="21"/>
      <c r="E87" s="22">
        <v>2001</v>
      </c>
      <c r="F87" s="52" t="s">
        <v>72</v>
      </c>
      <c r="G87" s="43" t="s">
        <v>47</v>
      </c>
      <c r="H87" s="53">
        <v>53.8</v>
      </c>
      <c r="I87" s="54">
        <v>12</v>
      </c>
      <c r="J87" s="18"/>
      <c r="K87" s="18">
        <v>120</v>
      </c>
      <c r="L87" s="18"/>
      <c r="M87" s="18"/>
      <c r="N87" s="18">
        <f>0.3*K87</f>
        <v>36</v>
      </c>
      <c r="O87" s="18">
        <v>13</v>
      </c>
      <c r="P87" s="23" t="s">
        <v>124</v>
      </c>
      <c r="Q87" s="35" t="s">
        <v>48</v>
      </c>
      <c r="R87" s="20"/>
    </row>
    <row r="88" spans="1:18" s="1" customFormat="1" ht="15.75" thickBot="1">
      <c r="A88" s="182" t="s">
        <v>55</v>
      </c>
      <c r="B88" s="183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4"/>
      <c r="R88" s="20"/>
    </row>
    <row r="89" spans="1:18" s="1" customFormat="1">
      <c r="A89" s="120">
        <v>1</v>
      </c>
      <c r="B89" s="139" t="s">
        <v>42</v>
      </c>
      <c r="C89" s="139"/>
      <c r="D89" s="141"/>
      <c r="E89" s="143">
        <v>1999</v>
      </c>
      <c r="F89" s="144" t="s">
        <v>36</v>
      </c>
      <c r="G89" s="117" t="s">
        <v>71</v>
      </c>
      <c r="H89" s="146">
        <v>68</v>
      </c>
      <c r="I89" s="148">
        <v>24</v>
      </c>
      <c r="J89" s="143"/>
      <c r="K89" s="143">
        <v>128</v>
      </c>
      <c r="L89" s="88"/>
      <c r="M89" s="88"/>
      <c r="N89" s="18">
        <f>1*K89</f>
        <v>128</v>
      </c>
      <c r="O89" s="143">
        <v>20</v>
      </c>
      <c r="P89" s="118" t="s">
        <v>67</v>
      </c>
      <c r="Q89" s="149" t="s">
        <v>37</v>
      </c>
      <c r="R89" s="20"/>
    </row>
    <row r="90" spans="1:18" s="1" customFormat="1">
      <c r="A90" s="16">
        <v>2</v>
      </c>
      <c r="B90" s="106" t="s">
        <v>43</v>
      </c>
      <c r="C90" s="107"/>
      <c r="D90" s="108"/>
      <c r="E90" s="109">
        <v>1985</v>
      </c>
      <c r="F90" s="77" t="s">
        <v>39</v>
      </c>
      <c r="G90" s="73" t="s">
        <v>71</v>
      </c>
      <c r="H90" s="110">
        <v>68.900000000000006</v>
      </c>
      <c r="I90" s="111">
        <v>24</v>
      </c>
      <c r="J90" s="112"/>
      <c r="K90" s="112">
        <v>127</v>
      </c>
      <c r="L90" s="77"/>
      <c r="M90" s="18"/>
      <c r="N90" s="18">
        <f>1*K90</f>
        <v>127</v>
      </c>
      <c r="O90" s="112">
        <v>18</v>
      </c>
      <c r="P90" s="78" t="s">
        <v>39</v>
      </c>
      <c r="Q90" s="24" t="s">
        <v>37</v>
      </c>
      <c r="R90" s="20"/>
    </row>
    <row r="91" spans="1:18" s="1" customFormat="1">
      <c r="A91" s="16">
        <v>3</v>
      </c>
      <c r="B91" s="79" t="s">
        <v>84</v>
      </c>
      <c r="C91" s="79"/>
      <c r="D91" s="80"/>
      <c r="E91" s="71">
        <v>1994</v>
      </c>
      <c r="F91" s="81" t="s">
        <v>67</v>
      </c>
      <c r="G91" s="82" t="s">
        <v>71</v>
      </c>
      <c r="H91" s="83">
        <v>69.3</v>
      </c>
      <c r="I91" s="84">
        <v>24</v>
      </c>
      <c r="J91" s="77"/>
      <c r="K91" s="77">
        <v>122</v>
      </c>
      <c r="L91" s="77"/>
      <c r="M91" s="18"/>
      <c r="N91" s="18">
        <f>1*K91</f>
        <v>122</v>
      </c>
      <c r="O91" s="77">
        <v>16</v>
      </c>
      <c r="P91" s="78" t="s">
        <v>39</v>
      </c>
      <c r="Q91" s="35" t="s">
        <v>37</v>
      </c>
      <c r="R91" s="20"/>
    </row>
    <row r="92" spans="1:18" ht="15.75" thickBot="1">
      <c r="A92" s="17">
        <v>4</v>
      </c>
      <c r="B92" s="138" t="s">
        <v>79</v>
      </c>
      <c r="C92" s="138"/>
      <c r="D92" s="140"/>
      <c r="E92" s="142">
        <v>1998</v>
      </c>
      <c r="F92" s="27">
        <v>3</v>
      </c>
      <c r="G92" s="46" t="s">
        <v>71</v>
      </c>
      <c r="H92" s="145">
        <v>65.5</v>
      </c>
      <c r="I92" s="147">
        <v>16</v>
      </c>
      <c r="J92" s="68"/>
      <c r="K92" s="68">
        <v>90</v>
      </c>
      <c r="L92" s="36"/>
      <c r="M92" s="119"/>
      <c r="N92" s="134">
        <v>71</v>
      </c>
      <c r="O92" s="68">
        <v>15</v>
      </c>
      <c r="P92" s="28">
        <v>3</v>
      </c>
      <c r="Q92" s="170" t="s">
        <v>37</v>
      </c>
      <c r="R92" s="20"/>
    </row>
    <row r="93" spans="1:18">
      <c r="A93" s="2"/>
      <c r="B93" s="37"/>
      <c r="C93" s="37"/>
      <c r="D93" s="38"/>
      <c r="E93" s="39"/>
      <c r="F93" s="19"/>
      <c r="G93" s="40"/>
      <c r="H93" s="41"/>
      <c r="I93" s="41"/>
      <c r="J93" s="19"/>
      <c r="K93" s="19"/>
      <c r="L93" s="19"/>
      <c r="M93" s="19"/>
      <c r="N93" s="19"/>
      <c r="O93" s="19"/>
      <c r="P93" s="42"/>
      <c r="Q93" s="37"/>
      <c r="R93" s="20"/>
    </row>
    <row r="94" spans="1:18">
      <c r="A94" s="190" t="s">
        <v>134</v>
      </c>
      <c r="B94" s="190"/>
      <c r="C94" s="190"/>
      <c r="D94" s="190"/>
      <c r="E94" s="190"/>
      <c r="F94" s="85"/>
      <c r="G94" s="193" t="s">
        <v>135</v>
      </c>
      <c r="H94" s="193"/>
      <c r="I94" s="193"/>
      <c r="J94" s="193"/>
      <c r="K94" s="192"/>
      <c r="L94" s="192"/>
      <c r="M94" s="192"/>
      <c r="N94" s="192"/>
      <c r="O94" s="192"/>
      <c r="P94" s="192"/>
      <c r="Q94" s="192"/>
      <c r="R94" s="20"/>
    </row>
    <row r="95" spans="1:18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20"/>
    </row>
    <row r="96" spans="1:18">
      <c r="A96" s="190" t="s">
        <v>138</v>
      </c>
      <c r="B96" s="190"/>
      <c r="C96" s="190"/>
      <c r="D96" s="190"/>
      <c r="E96" s="190"/>
      <c r="F96" s="85"/>
      <c r="G96" s="193" t="s">
        <v>139</v>
      </c>
      <c r="H96" s="193"/>
      <c r="I96" s="193"/>
      <c r="J96" s="193"/>
      <c r="K96" s="192"/>
      <c r="L96" s="192"/>
      <c r="M96" s="192"/>
      <c r="N96" s="192"/>
      <c r="O96" s="192"/>
      <c r="P96" s="192"/>
      <c r="Q96" s="192"/>
      <c r="R96" s="20"/>
    </row>
    <row r="97" spans="1:18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20"/>
    </row>
    <row r="98" spans="1:18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20"/>
    </row>
    <row r="99" spans="1:18">
      <c r="A99" s="193" t="s">
        <v>136</v>
      </c>
      <c r="B99" s="193"/>
      <c r="C99" s="193"/>
      <c r="D99" s="193"/>
      <c r="E99" s="193"/>
      <c r="F99" s="192"/>
      <c r="G99" s="191" t="s">
        <v>137</v>
      </c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1:18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</row>
  </sheetData>
  <sortState ref="B37:Q44">
    <sortCondition descending="1" ref="N37:N44"/>
  </sortState>
  <mergeCells count="47">
    <mergeCell ref="A88:Q88"/>
    <mergeCell ref="A96:E96"/>
    <mergeCell ref="A94:E94"/>
    <mergeCell ref="G99:Q99"/>
    <mergeCell ref="A99:F99"/>
    <mergeCell ref="G94:Q94"/>
    <mergeCell ref="G96:Q96"/>
    <mergeCell ref="A81:Q81"/>
    <mergeCell ref="H10:H11"/>
    <mergeCell ref="P7:Q7"/>
    <mergeCell ref="Q10:Q11"/>
    <mergeCell ref="E10:E11"/>
    <mergeCell ref="F10:F11"/>
    <mergeCell ref="A10:A11"/>
    <mergeCell ref="B10:D11"/>
    <mergeCell ref="G10:G11"/>
    <mergeCell ref="J10:J11"/>
    <mergeCell ref="A56:Q56"/>
    <mergeCell ref="A66:Q66"/>
    <mergeCell ref="A7:D7"/>
    <mergeCell ref="A74:Q74"/>
    <mergeCell ref="A77:Q77"/>
    <mergeCell ref="A54:Q54"/>
    <mergeCell ref="A1:Q1"/>
    <mergeCell ref="A2:Q2"/>
    <mergeCell ref="A3:Q3"/>
    <mergeCell ref="A4:Q4"/>
    <mergeCell ref="A80:Q80"/>
    <mergeCell ref="A49:Q49"/>
    <mergeCell ref="A57:Q57"/>
    <mergeCell ref="A39:Q39"/>
    <mergeCell ref="A35:Q35"/>
    <mergeCell ref="A29:Q29"/>
    <mergeCell ref="O10:O11"/>
    <mergeCell ref="K10:L10"/>
    <mergeCell ref="I10:I11"/>
    <mergeCell ref="A22:Q22"/>
    <mergeCell ref="P10:P11"/>
    <mergeCell ref="M10:M11"/>
    <mergeCell ref="A34:Q34"/>
    <mergeCell ref="O8:Q8"/>
    <mergeCell ref="A8:C8"/>
    <mergeCell ref="D6:P6"/>
    <mergeCell ref="D5:P5"/>
    <mergeCell ref="N10:N11"/>
    <mergeCell ref="A13:Q13"/>
    <mergeCell ref="A12:Q12"/>
  </mergeCells>
  <printOptions horizontalCentered="1"/>
  <pageMargins left="3.937007874015748E-2" right="3.937007874015748E-2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workbookViewId="0">
      <selection activeCell="I26" sqref="I26"/>
    </sheetView>
  </sheetViews>
  <sheetFormatPr defaultRowHeight="15"/>
  <cols>
    <col min="1" max="1" width="4.42578125" customWidth="1"/>
    <col min="2" max="2" width="19" customWidth="1"/>
    <col min="3" max="3" width="6.28515625" customWidth="1"/>
    <col min="4" max="15" width="6.28515625" style="1" customWidth="1"/>
  </cols>
  <sheetData>
    <row r="1" spans="1:16" s="1" customFormat="1" ht="15.7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8"/>
    </row>
    <row r="2" spans="1:16" s="1" customFormat="1" ht="15.75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8"/>
    </row>
    <row r="3" spans="1:16" s="1" customFormat="1" ht="15.75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8"/>
    </row>
    <row r="4" spans="1:16" s="1" customFormat="1" ht="18.7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9"/>
    </row>
    <row r="5" spans="1:16" s="1" customFormat="1" ht="18.75" customHeight="1">
      <c r="A5" s="177" t="s">
        <v>31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8"/>
    </row>
    <row r="6" spans="1:16" s="1" customFormat="1" ht="18.75" customHeight="1">
      <c r="A6" s="177" t="s">
        <v>54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8"/>
    </row>
    <row r="7" spans="1:16" s="1" customFormat="1" ht="15.75">
      <c r="A7" s="176" t="s">
        <v>53</v>
      </c>
      <c r="B7" s="176"/>
      <c r="C7" s="176"/>
      <c r="D7" s="2"/>
      <c r="E7" s="2"/>
      <c r="F7" s="6"/>
      <c r="G7" s="6"/>
      <c r="H7" s="6"/>
      <c r="I7" s="6"/>
      <c r="J7" s="124"/>
      <c r="K7" s="6"/>
      <c r="L7" s="6"/>
      <c r="M7" s="175" t="s">
        <v>4</v>
      </c>
      <c r="N7" s="175"/>
      <c r="O7" s="175"/>
      <c r="P7" s="175"/>
    </row>
    <row r="8" spans="1:16" s="1" customFormat="1" ht="15.75" thickBot="1">
      <c r="A8" s="176" t="s">
        <v>5</v>
      </c>
      <c r="B8" s="176"/>
      <c r="C8" s="3"/>
      <c r="D8" s="3"/>
      <c r="E8" s="3"/>
      <c r="F8" s="3"/>
      <c r="G8" s="3"/>
      <c r="H8" s="3"/>
      <c r="I8" s="3"/>
      <c r="J8" s="3"/>
      <c r="K8" s="3"/>
      <c r="L8" s="205" t="s">
        <v>6</v>
      </c>
      <c r="M8" s="205"/>
      <c r="N8" s="205"/>
      <c r="O8" s="205"/>
      <c r="P8" s="205"/>
    </row>
    <row r="9" spans="1:16" ht="18.75" customHeight="1">
      <c r="A9" s="206" t="s">
        <v>8</v>
      </c>
      <c r="B9" s="208" t="s">
        <v>12</v>
      </c>
      <c r="C9" s="210" t="s">
        <v>34</v>
      </c>
      <c r="D9" s="211"/>
      <c r="E9" s="211"/>
      <c r="F9" s="211"/>
      <c r="G9" s="211"/>
      <c r="H9" s="211"/>
      <c r="I9" s="212"/>
      <c r="J9" s="200" t="s">
        <v>22</v>
      </c>
      <c r="K9" s="201"/>
      <c r="L9" s="201"/>
      <c r="M9" s="202"/>
      <c r="N9" s="210" t="s">
        <v>15</v>
      </c>
      <c r="O9" s="211"/>
      <c r="P9" s="203" t="s">
        <v>21</v>
      </c>
    </row>
    <row r="10" spans="1:16" ht="19.5" customHeight="1" thickBot="1">
      <c r="A10" s="207"/>
      <c r="B10" s="209"/>
      <c r="C10" s="14">
        <v>63</v>
      </c>
      <c r="D10" s="10">
        <v>68</v>
      </c>
      <c r="E10" s="10">
        <v>73</v>
      </c>
      <c r="F10" s="10">
        <v>78</v>
      </c>
      <c r="G10" s="10">
        <v>85</v>
      </c>
      <c r="H10" s="10">
        <v>95</v>
      </c>
      <c r="I10" s="11" t="s">
        <v>32</v>
      </c>
      <c r="J10" s="10">
        <v>63</v>
      </c>
      <c r="K10" s="14">
        <v>73</v>
      </c>
      <c r="L10" s="10">
        <v>85</v>
      </c>
      <c r="M10" s="11" t="s">
        <v>33</v>
      </c>
      <c r="N10" s="14">
        <v>63</v>
      </c>
      <c r="O10" s="10" t="s">
        <v>128</v>
      </c>
      <c r="P10" s="204"/>
    </row>
    <row r="11" spans="1:16">
      <c r="A11" s="121">
        <v>1</v>
      </c>
      <c r="B11" s="12" t="s">
        <v>71</v>
      </c>
      <c r="C11" s="166">
        <v>13</v>
      </c>
      <c r="D11" s="167" t="s">
        <v>132</v>
      </c>
      <c r="E11" s="167" t="s">
        <v>130</v>
      </c>
      <c r="F11" s="49"/>
      <c r="G11" s="49"/>
      <c r="H11" s="49"/>
      <c r="I11" s="50"/>
      <c r="J11" s="167" t="s">
        <v>131</v>
      </c>
      <c r="K11" s="48">
        <v>18</v>
      </c>
      <c r="L11" s="49"/>
      <c r="M11" s="50"/>
      <c r="N11" s="48">
        <v>20</v>
      </c>
      <c r="O11" s="168"/>
      <c r="P11" s="60">
        <f>N11+C11+18+14+20+18+20+16+18</f>
        <v>157</v>
      </c>
    </row>
    <row r="12" spans="1:16" s="1" customFormat="1">
      <c r="A12" s="122">
        <v>2</v>
      </c>
      <c r="B12" s="56" t="s">
        <v>57</v>
      </c>
      <c r="C12" s="57">
        <v>18</v>
      </c>
      <c r="D12" s="58">
        <v>20</v>
      </c>
      <c r="E12" s="58"/>
      <c r="F12" s="58"/>
      <c r="G12" s="58">
        <v>20</v>
      </c>
      <c r="H12" s="58">
        <v>20</v>
      </c>
      <c r="I12" s="59">
        <v>20</v>
      </c>
      <c r="J12" s="58">
        <v>18</v>
      </c>
      <c r="K12" s="57">
        <v>20</v>
      </c>
      <c r="L12" s="58"/>
      <c r="M12" s="59">
        <v>20</v>
      </c>
      <c r="N12" s="57"/>
      <c r="O12" s="59"/>
      <c r="P12" s="60">
        <f>C12+D12+G12+H12+I12+M12+J12+K12</f>
        <v>156</v>
      </c>
    </row>
    <row r="13" spans="1:16">
      <c r="A13" s="122">
        <v>3</v>
      </c>
      <c r="B13" s="13" t="s">
        <v>47</v>
      </c>
      <c r="C13" s="61">
        <v>14</v>
      </c>
      <c r="D13" s="62" t="s">
        <v>129</v>
      </c>
      <c r="E13" s="62">
        <v>15</v>
      </c>
      <c r="F13" s="62">
        <v>16</v>
      </c>
      <c r="G13" s="62"/>
      <c r="H13" s="62"/>
      <c r="I13" s="63"/>
      <c r="J13" s="62"/>
      <c r="K13" s="61"/>
      <c r="L13" s="62">
        <v>20</v>
      </c>
      <c r="M13" s="63"/>
      <c r="N13" s="61">
        <v>16</v>
      </c>
      <c r="O13" s="63"/>
      <c r="P13" s="64">
        <f>N13+L13+C13+E13+F13+16+15</f>
        <v>112</v>
      </c>
    </row>
    <row r="14" spans="1:16">
      <c r="A14" s="122">
        <v>4</v>
      </c>
      <c r="B14" s="13" t="s">
        <v>61</v>
      </c>
      <c r="C14" s="61"/>
      <c r="D14" s="62"/>
      <c r="E14" s="62">
        <v>16</v>
      </c>
      <c r="F14" s="62">
        <v>20</v>
      </c>
      <c r="G14" s="62"/>
      <c r="H14" s="62"/>
      <c r="I14" s="63"/>
      <c r="J14" s="62"/>
      <c r="K14" s="61"/>
      <c r="L14" s="62"/>
      <c r="M14" s="63"/>
      <c r="N14" s="61"/>
      <c r="O14" s="63"/>
      <c r="P14" s="64">
        <f>E14+F14</f>
        <v>36</v>
      </c>
    </row>
    <row r="15" spans="1:16" s="1" customFormat="1" ht="15.75" thickBot="1">
      <c r="A15" s="123">
        <v>5</v>
      </c>
      <c r="B15" s="169" t="s">
        <v>64</v>
      </c>
      <c r="C15" s="14">
        <v>20</v>
      </c>
      <c r="D15" s="10"/>
      <c r="E15" s="10"/>
      <c r="F15" s="10"/>
      <c r="G15" s="10"/>
      <c r="H15" s="10"/>
      <c r="I15" s="11"/>
      <c r="J15" s="10"/>
      <c r="K15" s="14"/>
      <c r="L15" s="10"/>
      <c r="M15" s="11"/>
      <c r="N15" s="14"/>
      <c r="O15" s="11"/>
      <c r="P15" s="65">
        <f>C15</f>
        <v>20</v>
      </c>
    </row>
    <row r="17" spans="1:16">
      <c r="A17" s="191" t="s">
        <v>51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</row>
  </sheetData>
  <sortState ref="B12:P15">
    <sortCondition descending="1" ref="P11:P15"/>
  </sortState>
  <mergeCells count="17">
    <mergeCell ref="A1:O1"/>
    <mergeCell ref="P9:P10"/>
    <mergeCell ref="M7:P7"/>
    <mergeCell ref="L8:P8"/>
    <mergeCell ref="A6:O6"/>
    <mergeCell ref="A5:O5"/>
    <mergeCell ref="A9:A10"/>
    <mergeCell ref="B9:B10"/>
    <mergeCell ref="C9:I9"/>
    <mergeCell ref="N9:O9"/>
    <mergeCell ref="A7:C7"/>
    <mergeCell ref="A8:B8"/>
    <mergeCell ref="A17:P17"/>
    <mergeCell ref="A4:O4"/>
    <mergeCell ref="A3:O3"/>
    <mergeCell ref="A2:O2"/>
    <mergeCell ref="J9:M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ДВ,ДЦ,Р</vt:lpstr>
      <vt:lpstr>Сводный протокол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Женек</dc:creator>
  <cp:lastModifiedBy>Shvanev</cp:lastModifiedBy>
  <cp:lastPrinted>2017-05-29T21:10:43Z</cp:lastPrinted>
  <dcterms:created xsi:type="dcterms:W3CDTF">2017-02-20T14:54:52Z</dcterms:created>
  <dcterms:modified xsi:type="dcterms:W3CDTF">2017-05-30T10:53:25Z</dcterms:modified>
</cp:coreProperties>
</file>